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0" windowWidth="10680" windowHeight="5295" tabRatio="788"/>
  </bookViews>
  <sheets>
    <sheet name="PLANILHA" sheetId="45" r:id="rId1"/>
    <sheet name="RESUMO" sheetId="43" r:id="rId2"/>
    <sheet name="GERAL" sheetId="30" state="hidden" r:id="rId3"/>
    <sheet name="CUSTOS UNITÁRIOS" sheetId="44" state="hidden" r:id="rId4"/>
    <sheet name="CUSTO UNITÁRIO" sheetId="46" r:id="rId5"/>
  </sheets>
  <externalReferences>
    <externalReference r:id="rId6"/>
    <externalReference r:id="rId7"/>
    <externalReference r:id="rId8"/>
    <externalReference r:id="rId9"/>
  </externalReferences>
  <definedNames>
    <definedName name="\c" localSheetId="4">'[1]Bm 8'!#REF!</definedName>
    <definedName name="\c" localSheetId="0">'[1]Bm 8'!#REF!</definedName>
    <definedName name="\c">'[1]Bm 8'!#REF!</definedName>
    <definedName name="\d" localSheetId="4">'[1]Bm 8'!#REF!</definedName>
    <definedName name="\d" localSheetId="0">'[1]Bm 8'!#REF!</definedName>
    <definedName name="\d">'[1]Bm 8'!#REF!</definedName>
    <definedName name="\f">#N/A</definedName>
    <definedName name="\p">#N/A</definedName>
    <definedName name="\q" localSheetId="4">'[1]Bm 8'!#REF!</definedName>
    <definedName name="\q" localSheetId="0">'[1]Bm 8'!#REF!</definedName>
    <definedName name="\q">'[1]Bm 8'!#REF!</definedName>
    <definedName name="\s" localSheetId="4">'[1]Bm 8'!#REF!</definedName>
    <definedName name="\s" localSheetId="0">'[1]Bm 8'!#REF!</definedName>
    <definedName name="\s">'[1]Bm 8'!#REF!</definedName>
    <definedName name="\x" localSheetId="4">'[1]Bm 8'!#REF!</definedName>
    <definedName name="\x" localSheetId="0">'[1]Bm 8'!#REF!</definedName>
    <definedName name="\x">'[1]Bm 8'!#REF!</definedName>
    <definedName name="__123Graph_A" localSheetId="4" hidden="1">#REF!</definedName>
    <definedName name="__123Graph_A" localSheetId="0" hidden="1">#REF!</definedName>
    <definedName name="__123Graph_A" hidden="1">#REF!</definedName>
    <definedName name="__123Graph_B" localSheetId="4" hidden="1">#REF!</definedName>
    <definedName name="__123Graph_B" localSheetId="0" hidden="1">#REF!</definedName>
    <definedName name="__123Graph_B" hidden="1">#REF!</definedName>
    <definedName name="__123Graph_C" localSheetId="4" hidden="1">#REF!</definedName>
    <definedName name="__123Graph_C" localSheetId="0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localSheetId="4" hidden="1">#REF!</definedName>
    <definedName name="__123Graph_X" localSheetId="0" hidden="1">#REF!</definedName>
    <definedName name="__123Graph_X" hidden="1">#REF!</definedName>
    <definedName name="_BOR1" localSheetId="4">'[1]Bm 8'!#REF!</definedName>
    <definedName name="_BOR1" localSheetId="0">'[1]Bm 8'!#REF!</definedName>
    <definedName name="_BOR1">'[1]Bm 8'!#REF!</definedName>
    <definedName name="_d" localSheetId="4">#REF!</definedName>
    <definedName name="_d" localSheetId="0">#REF!</definedName>
    <definedName name="_d">#REF!</definedName>
    <definedName name="_f" localSheetId="4">#REF!</definedName>
    <definedName name="_f" localSheetId="0">#REF!</definedName>
    <definedName name="_f">#REF!</definedName>
    <definedName name="_xlnm._FilterDatabase" localSheetId="2" hidden="1">GERAL!$A$1:$H$461</definedName>
    <definedName name="_xlnm._FilterDatabase" localSheetId="0" hidden="1">PLANILHA!$B$16:$M$621</definedName>
    <definedName name="_MM" localSheetId="4" hidden="1">#REF!</definedName>
    <definedName name="_MM" localSheetId="0" hidden="1">#REF!</definedName>
    <definedName name="_MM" hidden="1">#REF!</definedName>
    <definedName name="_p" localSheetId="4">#REF!</definedName>
    <definedName name="_p" localSheetId="0">#REF!</definedName>
    <definedName name="_p">#REF!</definedName>
    <definedName name="_Q100000" localSheetId="4">#REF!</definedName>
    <definedName name="_Q100000" localSheetId="0">#REF!</definedName>
    <definedName name="_Q100000">#REF!</definedName>
    <definedName name="_Q80000" localSheetId="4">#REF!</definedName>
    <definedName name="_Q80000" localSheetId="0">#REF!</definedName>
    <definedName name="_Q80000">#REF!</definedName>
    <definedName name="²" localSheetId="4" hidden="1">#REF!</definedName>
    <definedName name="²" localSheetId="0" hidden="1">#REF!</definedName>
    <definedName name="²" hidden="1">#REF!</definedName>
    <definedName name="A">{#N/A,#N/A,FALSE,"Planilha";#N/A,#N/A,FALSE,"Resumo";#N/A,#N/A,FALSE,"Fisico";#N/A,#N/A,FALSE,"Financeiro";#N/A,#N/A,FALSE,"Financeiro"}</definedName>
    <definedName name="acha.coluna" localSheetId="4">#REF!</definedName>
    <definedName name="acha.coluna" localSheetId="0">#REF!</definedName>
    <definedName name="acha.coluna">#REF!</definedName>
    <definedName name="acha.dados" localSheetId="4">#REF!</definedName>
    <definedName name="acha.dados" localSheetId="0">#REF!</definedName>
    <definedName name="acha.dados">#REF!</definedName>
    <definedName name="acha.linha" localSheetId="4">#REF!</definedName>
    <definedName name="acha.linha" localSheetId="0">#REF!</definedName>
    <definedName name="acha.linha">#REF!</definedName>
    <definedName name="Anos_do_Empréstimo" localSheetId="4">#REF!</definedName>
    <definedName name="Anos_do_Empréstimo" localSheetId="0">#REF!</definedName>
    <definedName name="Anos_do_Empréstimo">#REF!</definedName>
    <definedName name="_xlnm.Print_Area" localSheetId="4">'CUSTO UNITÁRIO'!$A$1:$G$1159</definedName>
    <definedName name="_xlnm.Print_Area" localSheetId="0">PLANILHA!$B$1:$M$624</definedName>
    <definedName name="_xlnm.Print_Area">#REF!</definedName>
    <definedName name="Área_impressão_IM" localSheetId="4">#REF!</definedName>
    <definedName name="Área_impressão_IM" localSheetId="0">#REF!</definedName>
    <definedName name="Área_impressão_IM">#REF!</definedName>
    <definedName name="_xlnm.Database" localSheetId="4">#REF!</definedName>
    <definedName name="_xlnm.Database" localSheetId="0">#REF!</definedName>
    <definedName name="_xlnm.Database">#REF!</definedName>
    <definedName name="BDI" localSheetId="4">#REF!</definedName>
    <definedName name="BDI" localSheetId="0">#REF!</definedName>
    <definedName name="BDI">#REF!</definedName>
    <definedName name="COMP" localSheetId="4">#REF!</definedName>
    <definedName name="COMP" localSheetId="0">#REF!</definedName>
    <definedName name="COMP">#REF!</definedName>
    <definedName name="Cum_Int" localSheetId="4">#REF!</definedName>
    <definedName name="Cum_Int" localSheetId="0">#REF!</definedName>
    <definedName name="Cum_Int">#REF!</definedName>
    <definedName name="Dados" localSheetId="4">#REF!</definedName>
    <definedName name="Dados" localSheetId="0">#REF!</definedName>
    <definedName name="Dados">#REF!</definedName>
    <definedName name="Data_de_Pagamento" localSheetId="4">#REF!</definedName>
    <definedName name="Data_de_Pagamento" localSheetId="0">#REF!</definedName>
    <definedName name="Data_de_Pagamento">#REF!</definedName>
    <definedName name="Data_Pagamento" localSheetId="4">DATE(YEAR('CUSTO UNITÁRIO'!Início_do_Empréstimo),MONTH('CUSTO UNITÁRIO'!Início_do_Empréstimo)+Payment_Number,DAY('CUSTO UNITÁRIO'!Início_do_Empréstimo))</definedName>
    <definedName name="Data_Pagamento" localSheetId="0">DATE(YEAR(PLANILHA!Início_do_Empréstimo),MONTH(PLANILHA!Início_do_Empréstimo)+Payment_Number,DAY(PLANILHA!Início_do_Empréstimo))</definedName>
    <definedName name="Data_Pagamento">DATE(YEAR(Início_do_Empréstimo),MONTH(Início_do_Empréstimo)+Payment_Number,DAY(Início_do_Empréstimo))</definedName>
    <definedName name="Excel_BuiltIn__FilterDatabase_3" localSheetId="4">#REF!</definedName>
    <definedName name="Excel_BuiltIn__FilterDatabase_3" localSheetId="0">#REF!</definedName>
    <definedName name="Excel_BuiltIn__FilterDatabase_3">#REF!</definedName>
    <definedName name="Excel_BuiltIn_Print_Area_1_1">"$'01_00 QUADRO RESUMO'.$#REF!$#REF!:$#REF!$#REF!"</definedName>
    <definedName name="Excel_BuiltIn_Print_Area_10" localSheetId="4">#REF!</definedName>
    <definedName name="Excel_BuiltIn_Print_Area_10" localSheetId="0">#REF!</definedName>
    <definedName name="Excel_BuiltIn_Print_Area_10">#REF!</definedName>
    <definedName name="Excel_BuiltIn_Print_Area_2" localSheetId="4">#REF!</definedName>
    <definedName name="Excel_BuiltIn_Print_Area_2" localSheetId="0">#REF!</definedName>
    <definedName name="Excel_BuiltIn_Print_Area_2">#REF!</definedName>
    <definedName name="Excel_BuiltIn_Print_Area_2_1" localSheetId="4">#REF!</definedName>
    <definedName name="Excel_BuiltIn_Print_Area_2_1" localSheetId="0">#REF!</definedName>
    <definedName name="Excel_BuiltIn_Print_Area_2_1">#REF!</definedName>
    <definedName name="Excel_BuiltIn_Print_Area_3" localSheetId="4">#REF!</definedName>
    <definedName name="Excel_BuiltIn_Print_Area_3" localSheetId="0">#REF!</definedName>
    <definedName name="Excel_BuiltIn_Print_Area_3">#REF!</definedName>
    <definedName name="Excel_BuiltIn_Print_Area_4" localSheetId="4">#REF!</definedName>
    <definedName name="Excel_BuiltIn_Print_Area_4" localSheetId="0">#REF!</definedName>
    <definedName name="Excel_BuiltIn_Print_Area_4">#REF!</definedName>
    <definedName name="Excel_BuiltIn_Print_Area_5" localSheetId="4">#REF!</definedName>
    <definedName name="Excel_BuiltIn_Print_Area_5" localSheetId="0">#REF!</definedName>
    <definedName name="Excel_BuiltIn_Print_Area_5">#REF!</definedName>
    <definedName name="Excel_BuiltIn_Print_Area_6" localSheetId="4">#REF!</definedName>
    <definedName name="Excel_BuiltIn_Print_Area_6" localSheetId="0">#REF!</definedName>
    <definedName name="Excel_BuiltIn_Print_Area_6">#REF!</definedName>
    <definedName name="Excel_BuiltIn_Print_Area_6_1" localSheetId="4">#REF!</definedName>
    <definedName name="Excel_BuiltIn_Print_Area_6_1" localSheetId="0">#REF!</definedName>
    <definedName name="Excel_BuiltIn_Print_Area_6_1">#REF!</definedName>
    <definedName name="Excel_BuiltIn_Print_Area_7" localSheetId="4">#REF!</definedName>
    <definedName name="Excel_BuiltIn_Print_Area_7" localSheetId="0">#REF!</definedName>
    <definedName name="Excel_BuiltIn_Print_Area_7">#REF!</definedName>
    <definedName name="Excel_BuiltIn_Print_Area_8" localSheetId="4">#REF!</definedName>
    <definedName name="Excel_BuiltIn_Print_Area_8" localSheetId="0">#REF!</definedName>
    <definedName name="Excel_BuiltIn_Print_Area_8">#REF!</definedName>
    <definedName name="Excel_BuiltIn_Print_Area_8_1" localSheetId="4">#REF!</definedName>
    <definedName name="Excel_BuiltIn_Print_Area_8_1" localSheetId="0">#REF!</definedName>
    <definedName name="Excel_BuiltIn_Print_Area_8_1">#REF!</definedName>
    <definedName name="Excel_BuiltIn_Print_Area_9" localSheetId="4">#REF!</definedName>
    <definedName name="Excel_BuiltIn_Print_Area_9" localSheetId="0">#REF!</definedName>
    <definedName name="Excel_BuiltIn_Print_Area_9">#REF!</definedName>
    <definedName name="Excel_BuiltIn_Print_Titles_1_1">"$'01_00 QUADRO RESUMO'.$#REF!$#REF!:$#REF!$#REF!"</definedName>
    <definedName name="Excel_BuiltIn_Print_Titles_1_1_1" localSheetId="4">#REF!</definedName>
    <definedName name="Excel_BuiltIn_Print_Titles_1_1_1" localSheetId="0">#REF!</definedName>
    <definedName name="Excel_BuiltIn_Print_Titles_1_1_1">#REF!</definedName>
    <definedName name="Excel_BuiltIn_Print_Titles_10" localSheetId="4">#REF!</definedName>
    <definedName name="Excel_BuiltIn_Print_Titles_10" localSheetId="0">#REF!</definedName>
    <definedName name="Excel_BuiltIn_Print_Titles_10">#REF!</definedName>
    <definedName name="Excel_BuiltIn_Print_Titles_10_1" localSheetId="4">#REF!</definedName>
    <definedName name="Excel_BuiltIn_Print_Titles_10_1" localSheetId="0">#REF!</definedName>
    <definedName name="Excel_BuiltIn_Print_Titles_10_1">#REF!</definedName>
    <definedName name="Excel_BuiltIn_Print_Titles_2_1" localSheetId="4">#REF!</definedName>
    <definedName name="Excel_BuiltIn_Print_Titles_2_1" localSheetId="0">#REF!</definedName>
    <definedName name="Excel_BuiltIn_Print_Titles_2_1">#REF!</definedName>
    <definedName name="Excel_BuiltIn_Print_Titles_2_1_1" localSheetId="4">#REF!</definedName>
    <definedName name="Excel_BuiltIn_Print_Titles_2_1_1" localSheetId="0">#REF!</definedName>
    <definedName name="Excel_BuiltIn_Print_Titles_2_1_1">#REF!</definedName>
    <definedName name="Excel_BuiltIn_Print_Titles_3" localSheetId="4">#REF!</definedName>
    <definedName name="Excel_BuiltIn_Print_Titles_3" localSheetId="0">#REF!</definedName>
    <definedName name="Excel_BuiltIn_Print_Titles_3">#REF!</definedName>
    <definedName name="Excel_BuiltIn_Print_Titles_3_1" localSheetId="4">#REF!</definedName>
    <definedName name="Excel_BuiltIn_Print_Titles_3_1" localSheetId="0">#REF!</definedName>
    <definedName name="Excel_BuiltIn_Print_Titles_3_1">#REF!</definedName>
    <definedName name="Excel_BuiltIn_Print_Titles_4" localSheetId="4">#REF!</definedName>
    <definedName name="Excel_BuiltIn_Print_Titles_4" localSheetId="0">#REF!</definedName>
    <definedName name="Excel_BuiltIn_Print_Titles_4">#REF!</definedName>
    <definedName name="Excel_BuiltIn_Print_Titles_4_1" localSheetId="4">#REF!</definedName>
    <definedName name="Excel_BuiltIn_Print_Titles_4_1" localSheetId="0">#REF!</definedName>
    <definedName name="Excel_BuiltIn_Print_Titles_4_1">#REF!</definedName>
    <definedName name="Excel_BuiltIn_Print_Titles_4_1_1" localSheetId="4">#REF!</definedName>
    <definedName name="Excel_BuiltIn_Print_Titles_4_1_1" localSheetId="0">#REF!</definedName>
    <definedName name="Excel_BuiltIn_Print_Titles_4_1_1">#REF!</definedName>
    <definedName name="Excel_BuiltIn_Print_Titles_5" localSheetId="4">#REF!</definedName>
    <definedName name="Excel_BuiltIn_Print_Titles_5" localSheetId="0">#REF!</definedName>
    <definedName name="Excel_BuiltIn_Print_Titles_5">#REF!</definedName>
    <definedName name="Excel_BuiltIn_Print_Titles_6" localSheetId="4">#REF!</definedName>
    <definedName name="Excel_BuiltIn_Print_Titles_6" localSheetId="0">#REF!</definedName>
    <definedName name="Excel_BuiltIn_Print_Titles_6">#REF!</definedName>
    <definedName name="Excel_BuiltIn_Print_Titles_6_1" localSheetId="4">#REF!</definedName>
    <definedName name="Excel_BuiltIn_Print_Titles_6_1" localSheetId="0">#REF!</definedName>
    <definedName name="Excel_BuiltIn_Print_Titles_6_1">#REF!</definedName>
    <definedName name="Excel_BuiltIn_Print_Titles_7" localSheetId="4">#REF!</definedName>
    <definedName name="Excel_BuiltIn_Print_Titles_7" localSheetId="0">#REF!</definedName>
    <definedName name="Excel_BuiltIn_Print_Titles_7">#REF!</definedName>
    <definedName name="Excel_BuiltIn_Print_Titles_7_1" localSheetId="4">#REF!</definedName>
    <definedName name="Excel_BuiltIn_Print_Titles_7_1" localSheetId="0">#REF!</definedName>
    <definedName name="Excel_BuiltIn_Print_Titles_7_1">#REF!</definedName>
    <definedName name="Excel_BuiltIn_Print_Titles_8" localSheetId="4">#REF!</definedName>
    <definedName name="Excel_BuiltIn_Print_Titles_8" localSheetId="0">#REF!</definedName>
    <definedName name="Excel_BuiltIn_Print_Titles_8">#REF!</definedName>
    <definedName name="Excel_BuiltIn_Print_Titles_8_1" localSheetId="4">#REF!</definedName>
    <definedName name="Excel_BuiltIn_Print_Titles_8_1" localSheetId="0">#REF!</definedName>
    <definedName name="Excel_BuiltIn_Print_Titles_8_1">#REF!</definedName>
    <definedName name="Excel_BuiltIn_Print_Titles_9" localSheetId="4">#REF!</definedName>
    <definedName name="Excel_BuiltIn_Print_Titles_9" localSheetId="0">#REF!</definedName>
    <definedName name="Excel_BuiltIn_Print_Titles_9">#REF!</definedName>
    <definedName name="Excel_BuiltIn_Print_Titles_9_1" localSheetId="4">#REF!</definedName>
    <definedName name="Excel_BuiltIn_Print_Titles_9_1" localSheetId="0">#REF!</definedName>
    <definedName name="Excel_BuiltIn_Print_Titles_9_1">#REF!</definedName>
    <definedName name="Exist" localSheetId="4">#REF!</definedName>
    <definedName name="Exist" localSheetId="0">#REF!</definedName>
    <definedName name="Exist">#REF!</definedName>
    <definedName name="F" localSheetId="4" hidden="1">#REF!</definedName>
    <definedName name="F" localSheetId="0" hidden="1">#REF!</definedName>
    <definedName name="F" hidden="1">#REF!</definedName>
    <definedName name="F_01_120" localSheetId="4">#REF!</definedName>
    <definedName name="F_01_120" localSheetId="0">#REF!</definedName>
    <definedName name="F_01_120">#REF!</definedName>
    <definedName name="F_01_150" localSheetId="4">#REF!</definedName>
    <definedName name="F_01_150" localSheetId="0">#REF!</definedName>
    <definedName name="F_01_150">#REF!</definedName>
    <definedName name="F_01_180" localSheetId="4">#REF!</definedName>
    <definedName name="F_01_180" localSheetId="0">#REF!</definedName>
    <definedName name="F_01_180">#REF!</definedName>
    <definedName name="F_01_210" localSheetId="4">#REF!</definedName>
    <definedName name="F_01_210" localSheetId="0">#REF!</definedName>
    <definedName name="F_01_210">#REF!</definedName>
    <definedName name="F_01_240" localSheetId="4">#REF!</definedName>
    <definedName name="F_01_240" localSheetId="0">#REF!</definedName>
    <definedName name="F_01_240">#REF!</definedName>
    <definedName name="F_01_270" localSheetId="4">#REF!</definedName>
    <definedName name="F_01_270" localSheetId="0">#REF!</definedName>
    <definedName name="F_01_270">#REF!</definedName>
    <definedName name="F_01_30" localSheetId="4">#REF!</definedName>
    <definedName name="F_01_30" localSheetId="0">#REF!</definedName>
    <definedName name="F_01_30">#REF!</definedName>
    <definedName name="F_01_300" localSheetId="4">#REF!</definedName>
    <definedName name="F_01_300" localSheetId="0">#REF!</definedName>
    <definedName name="F_01_300">#REF!</definedName>
    <definedName name="F_01_330" localSheetId="4">#REF!</definedName>
    <definedName name="F_01_330" localSheetId="0">#REF!</definedName>
    <definedName name="F_01_330">#REF!</definedName>
    <definedName name="F_01_360" localSheetId="4">#REF!</definedName>
    <definedName name="F_01_360" localSheetId="0">#REF!</definedName>
    <definedName name="F_01_360">#REF!</definedName>
    <definedName name="F_01_390" localSheetId="4">#REF!</definedName>
    <definedName name="F_01_390" localSheetId="0">#REF!</definedName>
    <definedName name="F_01_390">#REF!</definedName>
    <definedName name="F_01_420" localSheetId="4">#REF!</definedName>
    <definedName name="F_01_420" localSheetId="0">#REF!</definedName>
    <definedName name="F_01_420">#REF!</definedName>
    <definedName name="F_01_450" localSheetId="4">#REF!</definedName>
    <definedName name="F_01_450" localSheetId="0">#REF!</definedName>
    <definedName name="F_01_450">#REF!</definedName>
    <definedName name="F_01_480" localSheetId="4">#REF!</definedName>
    <definedName name="F_01_480" localSheetId="0">#REF!</definedName>
    <definedName name="F_01_480">#REF!</definedName>
    <definedName name="F_01_510" localSheetId="4">#REF!</definedName>
    <definedName name="F_01_510" localSheetId="0">#REF!</definedName>
    <definedName name="F_01_510">#REF!</definedName>
    <definedName name="F_01_540" localSheetId="4">#REF!</definedName>
    <definedName name="F_01_540" localSheetId="0">#REF!</definedName>
    <definedName name="F_01_540">#REF!</definedName>
    <definedName name="F_01_570" localSheetId="4">#REF!</definedName>
    <definedName name="F_01_570" localSheetId="0">#REF!</definedName>
    <definedName name="F_01_570">#REF!</definedName>
    <definedName name="F_01_60" localSheetId="4">#REF!</definedName>
    <definedName name="F_01_60" localSheetId="0">#REF!</definedName>
    <definedName name="F_01_60">#REF!</definedName>
    <definedName name="F_01_600" localSheetId="4">#REF!</definedName>
    <definedName name="F_01_600" localSheetId="0">#REF!</definedName>
    <definedName name="F_01_600">#REF!</definedName>
    <definedName name="F_01_630" localSheetId="4">#REF!</definedName>
    <definedName name="F_01_630" localSheetId="0">#REF!</definedName>
    <definedName name="F_01_630">#REF!</definedName>
    <definedName name="F_01_660" localSheetId="4">#REF!</definedName>
    <definedName name="F_01_660" localSheetId="0">#REF!</definedName>
    <definedName name="F_01_660">#REF!</definedName>
    <definedName name="F_01_690" localSheetId="4">#REF!</definedName>
    <definedName name="F_01_690" localSheetId="0">#REF!</definedName>
    <definedName name="F_01_690">#REF!</definedName>
    <definedName name="F_01_720" localSheetId="4">#REF!</definedName>
    <definedName name="F_01_720" localSheetId="0">#REF!</definedName>
    <definedName name="F_01_720">#REF!</definedName>
    <definedName name="F_01_90" localSheetId="4">#REF!</definedName>
    <definedName name="F_01_90" localSheetId="0">#REF!</definedName>
    <definedName name="F_01_90">#REF!</definedName>
    <definedName name="F_02_120" localSheetId="4">#REF!</definedName>
    <definedName name="F_02_120" localSheetId="0">#REF!</definedName>
    <definedName name="F_02_120">#REF!</definedName>
    <definedName name="F_02_150" localSheetId="4">#REF!</definedName>
    <definedName name="F_02_150" localSheetId="0">#REF!</definedName>
    <definedName name="F_02_150">#REF!</definedName>
    <definedName name="F_02_180" localSheetId="4">#REF!</definedName>
    <definedName name="F_02_180" localSheetId="0">#REF!</definedName>
    <definedName name="F_02_180">#REF!</definedName>
    <definedName name="F_02_210" localSheetId="4">#REF!</definedName>
    <definedName name="F_02_210" localSheetId="0">#REF!</definedName>
    <definedName name="F_02_210">#REF!</definedName>
    <definedName name="F_02_240" localSheetId="4">#REF!</definedName>
    <definedName name="F_02_240" localSheetId="0">#REF!</definedName>
    <definedName name="F_02_240">#REF!</definedName>
    <definedName name="F_02_270" localSheetId="4">#REF!</definedName>
    <definedName name="F_02_270" localSheetId="0">#REF!</definedName>
    <definedName name="F_02_270">#REF!</definedName>
    <definedName name="F_02_30" localSheetId="4">#REF!</definedName>
    <definedName name="F_02_30" localSheetId="0">#REF!</definedName>
    <definedName name="F_02_30">#REF!</definedName>
    <definedName name="F_02_300" localSheetId="4">#REF!</definedName>
    <definedName name="F_02_300" localSheetId="0">#REF!</definedName>
    <definedName name="F_02_300">#REF!</definedName>
    <definedName name="F_02_330" localSheetId="4">#REF!</definedName>
    <definedName name="F_02_330" localSheetId="0">#REF!</definedName>
    <definedName name="F_02_330">#REF!</definedName>
    <definedName name="F_02_360" localSheetId="4">#REF!</definedName>
    <definedName name="F_02_360" localSheetId="0">#REF!</definedName>
    <definedName name="F_02_360">#REF!</definedName>
    <definedName name="F_02_390" localSheetId="4">#REF!</definedName>
    <definedName name="F_02_390" localSheetId="0">#REF!</definedName>
    <definedName name="F_02_390">#REF!</definedName>
    <definedName name="F_02_420" localSheetId="4">#REF!</definedName>
    <definedName name="F_02_420" localSheetId="0">#REF!</definedName>
    <definedName name="F_02_420">#REF!</definedName>
    <definedName name="F_02_450" localSheetId="4">#REF!</definedName>
    <definedName name="F_02_450" localSheetId="0">#REF!</definedName>
    <definedName name="F_02_450">#REF!</definedName>
    <definedName name="F_02_480" localSheetId="4">#REF!</definedName>
    <definedName name="F_02_480" localSheetId="0">#REF!</definedName>
    <definedName name="F_02_480">#REF!</definedName>
    <definedName name="F_02_510" localSheetId="4">#REF!</definedName>
    <definedName name="F_02_510" localSheetId="0">#REF!</definedName>
    <definedName name="F_02_510">#REF!</definedName>
    <definedName name="F_02_540" localSheetId="4">#REF!</definedName>
    <definedName name="F_02_540" localSheetId="0">#REF!</definedName>
    <definedName name="F_02_540">#REF!</definedName>
    <definedName name="F_02_570" localSheetId="4">#REF!</definedName>
    <definedName name="F_02_570" localSheetId="0">#REF!</definedName>
    <definedName name="F_02_570">#REF!</definedName>
    <definedName name="F_02_60" localSheetId="4">#REF!</definedName>
    <definedName name="F_02_60" localSheetId="0">#REF!</definedName>
    <definedName name="F_02_60">#REF!</definedName>
    <definedName name="F_02_600" localSheetId="4">#REF!</definedName>
    <definedName name="F_02_600" localSheetId="0">#REF!</definedName>
    <definedName name="F_02_600">#REF!</definedName>
    <definedName name="F_02_630" localSheetId="4">#REF!</definedName>
    <definedName name="F_02_630" localSheetId="0">#REF!</definedName>
    <definedName name="F_02_630">#REF!</definedName>
    <definedName name="F_02_660" localSheetId="4">#REF!</definedName>
    <definedName name="F_02_660" localSheetId="0">#REF!</definedName>
    <definedName name="F_02_660">#REF!</definedName>
    <definedName name="F_02_690" localSheetId="4">#REF!</definedName>
    <definedName name="F_02_690" localSheetId="0">#REF!</definedName>
    <definedName name="F_02_690">#REF!</definedName>
    <definedName name="F_02_720" localSheetId="4">#REF!</definedName>
    <definedName name="F_02_720" localSheetId="0">#REF!</definedName>
    <definedName name="F_02_720">#REF!</definedName>
    <definedName name="F_02_90" localSheetId="4">#REF!</definedName>
    <definedName name="F_02_90" localSheetId="0">#REF!</definedName>
    <definedName name="F_02_90">#REF!</definedName>
    <definedName name="F_03_120" localSheetId="4">#REF!</definedName>
    <definedName name="F_03_120" localSheetId="0">#REF!</definedName>
    <definedName name="F_03_120">#REF!</definedName>
    <definedName name="F_03_150" localSheetId="4">#REF!</definedName>
    <definedName name="F_03_150" localSheetId="0">#REF!</definedName>
    <definedName name="F_03_150">#REF!</definedName>
    <definedName name="F_03_180" localSheetId="4">#REF!</definedName>
    <definedName name="F_03_180" localSheetId="0">#REF!</definedName>
    <definedName name="F_03_180">#REF!</definedName>
    <definedName name="F_03_210" localSheetId="4">#REF!</definedName>
    <definedName name="F_03_210" localSheetId="0">#REF!</definedName>
    <definedName name="F_03_210">#REF!</definedName>
    <definedName name="F_03_240" localSheetId="4">#REF!</definedName>
    <definedName name="F_03_240" localSheetId="0">#REF!</definedName>
    <definedName name="F_03_240">#REF!</definedName>
    <definedName name="F_03_270" localSheetId="4">#REF!</definedName>
    <definedName name="F_03_270" localSheetId="0">#REF!</definedName>
    <definedName name="F_03_270">#REF!</definedName>
    <definedName name="F_03_30" localSheetId="4">#REF!</definedName>
    <definedName name="F_03_30" localSheetId="0">#REF!</definedName>
    <definedName name="F_03_30">#REF!</definedName>
    <definedName name="F_03_300" localSheetId="4">#REF!</definedName>
    <definedName name="F_03_300" localSheetId="0">#REF!</definedName>
    <definedName name="F_03_300">#REF!</definedName>
    <definedName name="F_03_330" localSheetId="4">#REF!</definedName>
    <definedName name="F_03_330" localSheetId="0">#REF!</definedName>
    <definedName name="F_03_330">#REF!</definedName>
    <definedName name="F_03_360" localSheetId="4">#REF!</definedName>
    <definedName name="F_03_360" localSheetId="0">#REF!</definedName>
    <definedName name="F_03_360">#REF!</definedName>
    <definedName name="F_03_390" localSheetId="4">#REF!</definedName>
    <definedName name="F_03_390" localSheetId="0">#REF!</definedName>
    <definedName name="F_03_390">#REF!</definedName>
    <definedName name="F_03_420" localSheetId="4">#REF!</definedName>
    <definedName name="F_03_420" localSheetId="0">#REF!</definedName>
    <definedName name="F_03_420">#REF!</definedName>
    <definedName name="F_03_450" localSheetId="4">#REF!</definedName>
    <definedName name="F_03_450" localSheetId="0">#REF!</definedName>
    <definedName name="F_03_450">#REF!</definedName>
    <definedName name="F_03_480" localSheetId="4">#REF!</definedName>
    <definedName name="F_03_480" localSheetId="0">#REF!</definedName>
    <definedName name="F_03_480">#REF!</definedName>
    <definedName name="F_03_510" localSheetId="4">#REF!</definedName>
    <definedName name="F_03_510" localSheetId="0">#REF!</definedName>
    <definedName name="F_03_510">#REF!</definedName>
    <definedName name="F_03_540" localSheetId="4">#REF!</definedName>
    <definedName name="F_03_540" localSheetId="0">#REF!</definedName>
    <definedName name="F_03_540">#REF!</definedName>
    <definedName name="F_03_570" localSheetId="4">#REF!</definedName>
    <definedName name="F_03_570" localSheetId="0">#REF!</definedName>
    <definedName name="F_03_570">#REF!</definedName>
    <definedName name="F_03_60" localSheetId="4">#REF!</definedName>
    <definedName name="F_03_60" localSheetId="0">#REF!</definedName>
    <definedName name="F_03_60">#REF!</definedName>
    <definedName name="F_03_600" localSheetId="4">#REF!</definedName>
    <definedName name="F_03_600" localSheetId="0">#REF!</definedName>
    <definedName name="F_03_600">#REF!</definedName>
    <definedName name="F_03_630" localSheetId="4">#REF!</definedName>
    <definedName name="F_03_630" localSheetId="0">#REF!</definedName>
    <definedName name="F_03_630">#REF!</definedName>
    <definedName name="F_03_660" localSheetId="4">#REF!</definedName>
    <definedName name="F_03_660" localSheetId="0">#REF!</definedName>
    <definedName name="F_03_660">#REF!</definedName>
    <definedName name="F_03_690" localSheetId="4">#REF!</definedName>
    <definedName name="F_03_690" localSheetId="0">#REF!</definedName>
    <definedName name="F_03_690">#REF!</definedName>
    <definedName name="F_03_720" localSheetId="4">#REF!</definedName>
    <definedName name="F_03_720" localSheetId="0">#REF!</definedName>
    <definedName name="F_03_720">#REF!</definedName>
    <definedName name="F_03_90" localSheetId="4">#REF!</definedName>
    <definedName name="F_03_90" localSheetId="0">#REF!</definedName>
    <definedName name="F_03_90">#REF!</definedName>
    <definedName name="F_04_120" localSheetId="4">#REF!</definedName>
    <definedName name="F_04_120" localSheetId="0">#REF!</definedName>
    <definedName name="F_04_120">#REF!</definedName>
    <definedName name="F_04_150" localSheetId="4">#REF!</definedName>
    <definedName name="F_04_150" localSheetId="0">#REF!</definedName>
    <definedName name="F_04_150">#REF!</definedName>
    <definedName name="F_04_180" localSheetId="4">#REF!</definedName>
    <definedName name="F_04_180" localSheetId="0">#REF!</definedName>
    <definedName name="F_04_180">#REF!</definedName>
    <definedName name="F_04_210" localSheetId="4">#REF!</definedName>
    <definedName name="F_04_210" localSheetId="0">#REF!</definedName>
    <definedName name="F_04_210">#REF!</definedName>
    <definedName name="F_04_240" localSheetId="4">#REF!</definedName>
    <definedName name="F_04_240" localSheetId="0">#REF!</definedName>
    <definedName name="F_04_240">#REF!</definedName>
    <definedName name="F_04_270" localSheetId="4">#REF!</definedName>
    <definedName name="F_04_270" localSheetId="0">#REF!</definedName>
    <definedName name="F_04_270">#REF!</definedName>
    <definedName name="F_04_30" localSheetId="4">#REF!</definedName>
    <definedName name="F_04_30" localSheetId="0">#REF!</definedName>
    <definedName name="F_04_30">#REF!</definedName>
    <definedName name="F_04_300" localSheetId="4">#REF!</definedName>
    <definedName name="F_04_300" localSheetId="0">#REF!</definedName>
    <definedName name="F_04_300">#REF!</definedName>
    <definedName name="F_04_330" localSheetId="4">#REF!</definedName>
    <definedName name="F_04_330" localSheetId="0">#REF!</definedName>
    <definedName name="F_04_330">#REF!</definedName>
    <definedName name="F_04_360" localSheetId="4">#REF!</definedName>
    <definedName name="F_04_360" localSheetId="0">#REF!</definedName>
    <definedName name="F_04_360">#REF!</definedName>
    <definedName name="F_04_390" localSheetId="4">#REF!</definedName>
    <definedName name="F_04_390" localSheetId="0">#REF!</definedName>
    <definedName name="F_04_390">#REF!</definedName>
    <definedName name="F_04_420" localSheetId="4">#REF!</definedName>
    <definedName name="F_04_420" localSheetId="0">#REF!</definedName>
    <definedName name="F_04_420">#REF!</definedName>
    <definedName name="F_04_450" localSheetId="4">#REF!</definedName>
    <definedName name="F_04_450" localSheetId="0">#REF!</definedName>
    <definedName name="F_04_450">#REF!</definedName>
    <definedName name="F_04_480" localSheetId="4">#REF!</definedName>
    <definedName name="F_04_480" localSheetId="0">#REF!</definedName>
    <definedName name="F_04_480">#REF!</definedName>
    <definedName name="F_04_510" localSheetId="4">#REF!</definedName>
    <definedName name="F_04_510" localSheetId="0">#REF!</definedName>
    <definedName name="F_04_510">#REF!</definedName>
    <definedName name="F_04_540" localSheetId="4">#REF!</definedName>
    <definedName name="F_04_540" localSheetId="0">#REF!</definedName>
    <definedName name="F_04_540">#REF!</definedName>
    <definedName name="F_04_570" localSheetId="4">#REF!</definedName>
    <definedName name="F_04_570" localSheetId="0">#REF!</definedName>
    <definedName name="F_04_570">#REF!</definedName>
    <definedName name="F_04_60" localSheetId="4">#REF!</definedName>
    <definedName name="F_04_60" localSheetId="0">#REF!</definedName>
    <definedName name="F_04_60">#REF!</definedName>
    <definedName name="F_04_600" localSheetId="4">#REF!</definedName>
    <definedName name="F_04_600" localSheetId="0">#REF!</definedName>
    <definedName name="F_04_600">#REF!</definedName>
    <definedName name="F_04_630" localSheetId="4">#REF!</definedName>
    <definedName name="F_04_630" localSheetId="0">#REF!</definedName>
    <definedName name="F_04_630">#REF!</definedName>
    <definedName name="F_04_660" localSheetId="4">#REF!</definedName>
    <definedName name="F_04_660" localSheetId="0">#REF!</definedName>
    <definedName name="F_04_660">#REF!</definedName>
    <definedName name="F_04_690" localSheetId="4">#REF!</definedName>
    <definedName name="F_04_690" localSheetId="0">#REF!</definedName>
    <definedName name="F_04_690">#REF!</definedName>
    <definedName name="F_04_720" localSheetId="4">#REF!</definedName>
    <definedName name="F_04_720" localSheetId="0">#REF!</definedName>
    <definedName name="F_04_720">#REF!</definedName>
    <definedName name="F_04_90" localSheetId="4">#REF!</definedName>
    <definedName name="F_04_90" localSheetId="0">#REF!</definedName>
    <definedName name="F_04_90">#REF!</definedName>
    <definedName name="F_05_120" localSheetId="4">#REF!</definedName>
    <definedName name="F_05_120" localSheetId="0">#REF!</definedName>
    <definedName name="F_05_120">#REF!</definedName>
    <definedName name="F_05_150" localSheetId="4">#REF!</definedName>
    <definedName name="F_05_150" localSheetId="0">#REF!</definedName>
    <definedName name="F_05_150">#REF!</definedName>
    <definedName name="F_05_180" localSheetId="4">#REF!</definedName>
    <definedName name="F_05_180" localSheetId="0">#REF!</definedName>
    <definedName name="F_05_180">#REF!</definedName>
    <definedName name="F_05_210" localSheetId="4">#REF!</definedName>
    <definedName name="F_05_210" localSheetId="0">#REF!</definedName>
    <definedName name="F_05_210">#REF!</definedName>
    <definedName name="F_05_240" localSheetId="4">#REF!</definedName>
    <definedName name="F_05_240" localSheetId="0">#REF!</definedName>
    <definedName name="F_05_240">#REF!</definedName>
    <definedName name="F_05_270" localSheetId="4">#REF!</definedName>
    <definedName name="F_05_270" localSheetId="0">#REF!</definedName>
    <definedName name="F_05_270">#REF!</definedName>
    <definedName name="F_05_30" localSheetId="4">#REF!</definedName>
    <definedName name="F_05_30" localSheetId="0">#REF!</definedName>
    <definedName name="F_05_30">#REF!</definedName>
    <definedName name="F_05_300" localSheetId="4">#REF!</definedName>
    <definedName name="F_05_300" localSheetId="0">#REF!</definedName>
    <definedName name="F_05_300">#REF!</definedName>
    <definedName name="F_05_330" localSheetId="4">#REF!</definedName>
    <definedName name="F_05_330" localSheetId="0">#REF!</definedName>
    <definedName name="F_05_330">#REF!</definedName>
    <definedName name="F_05_360" localSheetId="4">#REF!</definedName>
    <definedName name="F_05_360" localSheetId="0">#REF!</definedName>
    <definedName name="F_05_360">#REF!</definedName>
    <definedName name="F_05_390" localSheetId="4">#REF!</definedName>
    <definedName name="F_05_390" localSheetId="0">#REF!</definedName>
    <definedName name="F_05_390">#REF!</definedName>
    <definedName name="F_05_420" localSheetId="4">#REF!</definedName>
    <definedName name="F_05_420" localSheetId="0">#REF!</definedName>
    <definedName name="F_05_420">#REF!</definedName>
    <definedName name="F_05_450" localSheetId="4">#REF!</definedName>
    <definedName name="F_05_450" localSheetId="0">#REF!</definedName>
    <definedName name="F_05_450">#REF!</definedName>
    <definedName name="F_05_480" localSheetId="4">#REF!</definedName>
    <definedName name="F_05_480" localSheetId="0">#REF!</definedName>
    <definedName name="F_05_480">#REF!</definedName>
    <definedName name="F_05_510" localSheetId="4">#REF!</definedName>
    <definedName name="F_05_510" localSheetId="0">#REF!</definedName>
    <definedName name="F_05_510">#REF!</definedName>
    <definedName name="F_05_540" localSheetId="4">#REF!</definedName>
    <definedName name="F_05_540" localSheetId="0">#REF!</definedName>
    <definedName name="F_05_540">#REF!</definedName>
    <definedName name="F_05_570" localSheetId="4">#REF!</definedName>
    <definedName name="F_05_570" localSheetId="0">#REF!</definedName>
    <definedName name="F_05_570">#REF!</definedName>
    <definedName name="F_05_60" localSheetId="4">#REF!</definedName>
    <definedName name="F_05_60" localSheetId="0">#REF!</definedName>
    <definedName name="F_05_60">#REF!</definedName>
    <definedName name="F_05_600" localSheetId="4">#REF!</definedName>
    <definedName name="F_05_600" localSheetId="0">#REF!</definedName>
    <definedName name="F_05_600">#REF!</definedName>
    <definedName name="F_05_630" localSheetId="4">#REF!</definedName>
    <definedName name="F_05_630" localSheetId="0">#REF!</definedName>
    <definedName name="F_05_630">#REF!</definedName>
    <definedName name="F_05_660" localSheetId="4">#REF!</definedName>
    <definedName name="F_05_660" localSheetId="0">#REF!</definedName>
    <definedName name="F_05_660">#REF!</definedName>
    <definedName name="F_05_690" localSheetId="4">#REF!</definedName>
    <definedName name="F_05_690" localSheetId="0">#REF!</definedName>
    <definedName name="F_05_690">#REF!</definedName>
    <definedName name="F_05_720" localSheetId="4">#REF!</definedName>
    <definedName name="F_05_720" localSheetId="0">#REF!</definedName>
    <definedName name="F_05_720">#REF!</definedName>
    <definedName name="F_05_90" localSheetId="4">#REF!</definedName>
    <definedName name="F_05_90" localSheetId="0">#REF!</definedName>
    <definedName name="F_05_90">#REF!</definedName>
    <definedName name="F_06_120" localSheetId="4">#REF!</definedName>
    <definedName name="F_06_120" localSheetId="0">#REF!</definedName>
    <definedName name="F_06_120">#REF!</definedName>
    <definedName name="F_06_150" localSheetId="4">#REF!</definedName>
    <definedName name="F_06_150" localSheetId="0">#REF!</definedName>
    <definedName name="F_06_150">#REF!</definedName>
    <definedName name="F_06_180" localSheetId="4">#REF!</definedName>
    <definedName name="F_06_180" localSheetId="0">#REF!</definedName>
    <definedName name="F_06_180">#REF!</definedName>
    <definedName name="F_06_210" localSheetId="4">#REF!</definedName>
    <definedName name="F_06_210" localSheetId="0">#REF!</definedName>
    <definedName name="F_06_210">#REF!</definedName>
    <definedName name="F_06_240" localSheetId="4">#REF!</definedName>
    <definedName name="F_06_240" localSheetId="0">#REF!</definedName>
    <definedName name="F_06_240">#REF!</definedName>
    <definedName name="F_06_270" localSheetId="4">#REF!</definedName>
    <definedName name="F_06_270" localSheetId="0">#REF!</definedName>
    <definedName name="F_06_270">#REF!</definedName>
    <definedName name="F_06_30" localSheetId="4">#REF!</definedName>
    <definedName name="F_06_30" localSheetId="0">#REF!</definedName>
    <definedName name="F_06_30">#REF!</definedName>
    <definedName name="F_06_300" localSheetId="4">#REF!</definedName>
    <definedName name="F_06_300" localSheetId="0">#REF!</definedName>
    <definedName name="F_06_300">#REF!</definedName>
    <definedName name="F_06_330" localSheetId="4">#REF!</definedName>
    <definedName name="F_06_330" localSheetId="0">#REF!</definedName>
    <definedName name="F_06_330">#REF!</definedName>
    <definedName name="F_06_360" localSheetId="4">#REF!</definedName>
    <definedName name="F_06_360" localSheetId="0">#REF!</definedName>
    <definedName name="F_06_360">#REF!</definedName>
    <definedName name="F_06_390" localSheetId="4">#REF!</definedName>
    <definedName name="F_06_390" localSheetId="0">#REF!</definedName>
    <definedName name="F_06_390">#REF!</definedName>
    <definedName name="F_06_420" localSheetId="4">#REF!</definedName>
    <definedName name="F_06_420" localSheetId="0">#REF!</definedName>
    <definedName name="F_06_420">#REF!</definedName>
    <definedName name="F_06_450" localSheetId="4">#REF!</definedName>
    <definedName name="F_06_450" localSheetId="0">#REF!</definedName>
    <definedName name="F_06_450">#REF!</definedName>
    <definedName name="F_06_480" localSheetId="4">#REF!</definedName>
    <definedName name="F_06_480" localSheetId="0">#REF!</definedName>
    <definedName name="F_06_480">#REF!</definedName>
    <definedName name="F_06_510" localSheetId="4">#REF!</definedName>
    <definedName name="F_06_510" localSheetId="0">#REF!</definedName>
    <definedName name="F_06_510">#REF!</definedName>
    <definedName name="F_06_540" localSheetId="4">#REF!</definedName>
    <definedName name="F_06_540" localSheetId="0">#REF!</definedName>
    <definedName name="F_06_540">#REF!</definedName>
    <definedName name="F_06_570" localSheetId="4">#REF!</definedName>
    <definedName name="F_06_570" localSheetId="0">#REF!</definedName>
    <definedName name="F_06_570">#REF!</definedName>
    <definedName name="F_06_60" localSheetId="4">#REF!</definedName>
    <definedName name="F_06_60" localSheetId="0">#REF!</definedName>
    <definedName name="F_06_60">#REF!</definedName>
    <definedName name="F_06_600" localSheetId="4">#REF!</definedName>
    <definedName name="F_06_600" localSheetId="0">#REF!</definedName>
    <definedName name="F_06_600">#REF!</definedName>
    <definedName name="F_06_630" localSheetId="4">#REF!</definedName>
    <definedName name="F_06_630" localSheetId="0">#REF!</definedName>
    <definedName name="F_06_630">#REF!</definedName>
    <definedName name="F_06_660" localSheetId="4">#REF!</definedName>
    <definedName name="F_06_660" localSheetId="0">#REF!</definedName>
    <definedName name="F_06_660">#REF!</definedName>
    <definedName name="F_06_690" localSheetId="4">#REF!</definedName>
    <definedName name="F_06_690" localSheetId="0">#REF!</definedName>
    <definedName name="F_06_690">#REF!</definedName>
    <definedName name="F_06_720" localSheetId="4">#REF!</definedName>
    <definedName name="F_06_720" localSheetId="0">#REF!</definedName>
    <definedName name="F_06_720">#REF!</definedName>
    <definedName name="F_06_90" localSheetId="4">#REF!</definedName>
    <definedName name="F_06_90" localSheetId="0">#REF!</definedName>
    <definedName name="F_06_90">#REF!</definedName>
    <definedName name="F_07_120" localSheetId="4">#REF!</definedName>
    <definedName name="F_07_120" localSheetId="0">#REF!</definedName>
    <definedName name="F_07_120">#REF!</definedName>
    <definedName name="F_07_150" localSheetId="4">#REF!</definedName>
    <definedName name="F_07_150" localSheetId="0">#REF!</definedName>
    <definedName name="F_07_150">#REF!</definedName>
    <definedName name="F_07_180" localSheetId="4">#REF!</definedName>
    <definedName name="F_07_180" localSheetId="0">#REF!</definedName>
    <definedName name="F_07_180">#REF!</definedName>
    <definedName name="F_07_210" localSheetId="4">#REF!</definedName>
    <definedName name="F_07_210" localSheetId="0">#REF!</definedName>
    <definedName name="F_07_210">#REF!</definedName>
    <definedName name="F_07_240" localSheetId="4">#REF!</definedName>
    <definedName name="F_07_240" localSheetId="0">#REF!</definedName>
    <definedName name="F_07_240">#REF!</definedName>
    <definedName name="F_07_270" localSheetId="4">#REF!</definedName>
    <definedName name="F_07_270" localSheetId="0">#REF!</definedName>
    <definedName name="F_07_270">#REF!</definedName>
    <definedName name="F_07_30" localSheetId="4">#REF!</definedName>
    <definedName name="F_07_30" localSheetId="0">#REF!</definedName>
    <definedName name="F_07_30">#REF!</definedName>
    <definedName name="F_07_300" localSheetId="4">#REF!</definedName>
    <definedName name="F_07_300" localSheetId="0">#REF!</definedName>
    <definedName name="F_07_300">#REF!</definedName>
    <definedName name="F_07_330" localSheetId="4">#REF!</definedName>
    <definedName name="F_07_330" localSheetId="0">#REF!</definedName>
    <definedName name="F_07_330">#REF!</definedName>
    <definedName name="F_07_360" localSheetId="4">#REF!</definedName>
    <definedName name="F_07_360" localSheetId="0">#REF!</definedName>
    <definedName name="F_07_360">#REF!</definedName>
    <definedName name="F_07_390" localSheetId="4">#REF!</definedName>
    <definedName name="F_07_390" localSheetId="0">#REF!</definedName>
    <definedName name="F_07_390">#REF!</definedName>
    <definedName name="F_07_420" localSheetId="4">#REF!</definedName>
    <definedName name="F_07_420" localSheetId="0">#REF!</definedName>
    <definedName name="F_07_420">#REF!</definedName>
    <definedName name="F_07_450" localSheetId="4">#REF!</definedName>
    <definedName name="F_07_450" localSheetId="0">#REF!</definedName>
    <definedName name="F_07_450">#REF!</definedName>
    <definedName name="F_07_480" localSheetId="4">#REF!</definedName>
    <definedName name="F_07_480" localSheetId="0">#REF!</definedName>
    <definedName name="F_07_480">#REF!</definedName>
    <definedName name="F_07_510" localSheetId="4">#REF!</definedName>
    <definedName name="F_07_510" localSheetId="0">#REF!</definedName>
    <definedName name="F_07_510">#REF!</definedName>
    <definedName name="F_07_540" localSheetId="4">#REF!</definedName>
    <definedName name="F_07_540" localSheetId="0">#REF!</definedName>
    <definedName name="F_07_540">#REF!</definedName>
    <definedName name="F_07_570" localSheetId="4">#REF!</definedName>
    <definedName name="F_07_570" localSheetId="0">#REF!</definedName>
    <definedName name="F_07_570">#REF!</definedName>
    <definedName name="F_07_60" localSheetId="4">#REF!</definedName>
    <definedName name="F_07_60" localSheetId="0">#REF!</definedName>
    <definedName name="F_07_60">#REF!</definedName>
    <definedName name="F_07_600" localSheetId="4">#REF!</definedName>
    <definedName name="F_07_600" localSheetId="0">#REF!</definedName>
    <definedName name="F_07_600">#REF!</definedName>
    <definedName name="F_07_630" localSheetId="4">#REF!</definedName>
    <definedName name="F_07_630" localSheetId="0">#REF!</definedName>
    <definedName name="F_07_630">#REF!</definedName>
    <definedName name="F_07_660" localSheetId="4">#REF!</definedName>
    <definedName name="F_07_660" localSheetId="0">#REF!</definedName>
    <definedName name="F_07_660">#REF!</definedName>
    <definedName name="F_07_690" localSheetId="4">#REF!</definedName>
    <definedName name="F_07_690" localSheetId="0">#REF!</definedName>
    <definedName name="F_07_690">#REF!</definedName>
    <definedName name="F_07_720" localSheetId="4">#REF!</definedName>
    <definedName name="F_07_720" localSheetId="0">#REF!</definedName>
    <definedName name="F_07_720">#REF!</definedName>
    <definedName name="F_07_90" localSheetId="4">#REF!</definedName>
    <definedName name="F_07_90" localSheetId="0">#REF!</definedName>
    <definedName name="F_07_90">#REF!</definedName>
    <definedName name="F_08_120" localSheetId="4">#REF!</definedName>
    <definedName name="F_08_120" localSheetId="0">#REF!</definedName>
    <definedName name="F_08_120">#REF!</definedName>
    <definedName name="F_08_150" localSheetId="4">#REF!</definedName>
    <definedName name="F_08_150" localSheetId="0">#REF!</definedName>
    <definedName name="F_08_150">#REF!</definedName>
    <definedName name="F_08_180" localSheetId="4">#REF!</definedName>
    <definedName name="F_08_180" localSheetId="0">#REF!</definedName>
    <definedName name="F_08_180">#REF!</definedName>
    <definedName name="F_08_210" localSheetId="4">#REF!</definedName>
    <definedName name="F_08_210" localSheetId="0">#REF!</definedName>
    <definedName name="F_08_210">#REF!</definedName>
    <definedName name="F_08_240" localSheetId="4">#REF!</definedName>
    <definedName name="F_08_240" localSheetId="0">#REF!</definedName>
    <definedName name="F_08_240">#REF!</definedName>
    <definedName name="F_08_270" localSheetId="4">#REF!</definedName>
    <definedName name="F_08_270" localSheetId="0">#REF!</definedName>
    <definedName name="F_08_270">#REF!</definedName>
    <definedName name="F_08_30" localSheetId="4">#REF!</definedName>
    <definedName name="F_08_30" localSheetId="0">#REF!</definedName>
    <definedName name="F_08_30">#REF!</definedName>
    <definedName name="F_08_300" localSheetId="4">#REF!</definedName>
    <definedName name="F_08_300" localSheetId="0">#REF!</definedName>
    <definedName name="F_08_300">#REF!</definedName>
    <definedName name="F_08_330" localSheetId="4">#REF!</definedName>
    <definedName name="F_08_330" localSheetId="0">#REF!</definedName>
    <definedName name="F_08_330">#REF!</definedName>
    <definedName name="F_08_360" localSheetId="4">#REF!</definedName>
    <definedName name="F_08_360" localSheetId="0">#REF!</definedName>
    <definedName name="F_08_360">#REF!</definedName>
    <definedName name="F_08_390" localSheetId="4">#REF!</definedName>
    <definedName name="F_08_390" localSheetId="0">#REF!</definedName>
    <definedName name="F_08_390">#REF!</definedName>
    <definedName name="F_08_420" localSheetId="4">#REF!</definedName>
    <definedName name="F_08_420" localSheetId="0">#REF!</definedName>
    <definedName name="F_08_420">#REF!</definedName>
    <definedName name="F_08_450" localSheetId="4">#REF!</definedName>
    <definedName name="F_08_450" localSheetId="0">#REF!</definedName>
    <definedName name="F_08_450">#REF!</definedName>
    <definedName name="F_08_480" localSheetId="4">#REF!</definedName>
    <definedName name="F_08_480" localSheetId="0">#REF!</definedName>
    <definedName name="F_08_480">#REF!</definedName>
    <definedName name="F_08_510" localSheetId="4">#REF!</definedName>
    <definedName name="F_08_510" localSheetId="0">#REF!</definedName>
    <definedName name="F_08_510">#REF!</definedName>
    <definedName name="F_08_540" localSheetId="4">#REF!</definedName>
    <definedName name="F_08_540" localSheetId="0">#REF!</definedName>
    <definedName name="F_08_540">#REF!</definedName>
    <definedName name="F_08_570" localSheetId="4">#REF!</definedName>
    <definedName name="F_08_570" localSheetId="0">#REF!</definedName>
    <definedName name="F_08_570">#REF!</definedName>
    <definedName name="F_08_60" localSheetId="4">#REF!</definedName>
    <definedName name="F_08_60" localSheetId="0">#REF!</definedName>
    <definedName name="F_08_60">#REF!</definedName>
    <definedName name="F_08_600" localSheetId="4">#REF!</definedName>
    <definedName name="F_08_600" localSheetId="0">#REF!</definedName>
    <definedName name="F_08_600">#REF!</definedName>
    <definedName name="F_08_630" localSheetId="4">#REF!</definedName>
    <definedName name="F_08_630" localSheetId="0">#REF!</definedName>
    <definedName name="F_08_630">#REF!</definedName>
    <definedName name="F_08_660" localSheetId="4">#REF!</definedName>
    <definedName name="F_08_660" localSheetId="0">#REF!</definedName>
    <definedName name="F_08_660">#REF!</definedName>
    <definedName name="F_08_690" localSheetId="4">#REF!</definedName>
    <definedName name="F_08_690" localSheetId="0">#REF!</definedName>
    <definedName name="F_08_690">#REF!</definedName>
    <definedName name="F_08_720" localSheetId="4">#REF!</definedName>
    <definedName name="F_08_720" localSheetId="0">#REF!</definedName>
    <definedName name="F_08_720">#REF!</definedName>
    <definedName name="F_08_90" localSheetId="4">#REF!</definedName>
    <definedName name="F_08_90" localSheetId="0">#REF!</definedName>
    <definedName name="F_08_90">#REF!</definedName>
    <definedName name="F_09_120" localSheetId="4">#REF!</definedName>
    <definedName name="F_09_120" localSheetId="0">#REF!</definedName>
    <definedName name="F_09_120">#REF!</definedName>
    <definedName name="F_09_150" localSheetId="4">#REF!</definedName>
    <definedName name="F_09_150" localSheetId="0">#REF!</definedName>
    <definedName name="F_09_150">#REF!</definedName>
    <definedName name="F_09_180" localSheetId="4">#REF!</definedName>
    <definedName name="F_09_180" localSheetId="0">#REF!</definedName>
    <definedName name="F_09_180">#REF!</definedName>
    <definedName name="F_09_210" localSheetId="4">#REF!</definedName>
    <definedName name="F_09_210" localSheetId="0">#REF!</definedName>
    <definedName name="F_09_210">#REF!</definedName>
    <definedName name="F_09_240" localSheetId="4">#REF!</definedName>
    <definedName name="F_09_240" localSheetId="0">#REF!</definedName>
    <definedName name="F_09_240">#REF!</definedName>
    <definedName name="F_09_270" localSheetId="4">#REF!</definedName>
    <definedName name="F_09_270" localSheetId="0">#REF!</definedName>
    <definedName name="F_09_270">#REF!</definedName>
    <definedName name="F_09_30" localSheetId="4">#REF!</definedName>
    <definedName name="F_09_30" localSheetId="0">#REF!</definedName>
    <definedName name="F_09_30">#REF!</definedName>
    <definedName name="F_09_300" localSheetId="4">#REF!</definedName>
    <definedName name="F_09_300" localSheetId="0">#REF!</definedName>
    <definedName name="F_09_300">#REF!</definedName>
    <definedName name="F_09_330" localSheetId="4">#REF!</definedName>
    <definedName name="F_09_330" localSheetId="0">#REF!</definedName>
    <definedName name="F_09_330">#REF!</definedName>
    <definedName name="F_09_360" localSheetId="4">#REF!</definedName>
    <definedName name="F_09_360" localSheetId="0">#REF!</definedName>
    <definedName name="F_09_360">#REF!</definedName>
    <definedName name="F_09_390" localSheetId="4">#REF!</definedName>
    <definedName name="F_09_390" localSheetId="0">#REF!</definedName>
    <definedName name="F_09_390">#REF!</definedName>
    <definedName name="F_09_420" localSheetId="4">#REF!</definedName>
    <definedName name="F_09_420" localSheetId="0">#REF!</definedName>
    <definedName name="F_09_420">#REF!</definedName>
    <definedName name="F_09_450" localSheetId="4">#REF!</definedName>
    <definedName name="F_09_450" localSheetId="0">#REF!</definedName>
    <definedName name="F_09_450">#REF!</definedName>
    <definedName name="F_09_480" localSheetId="4">#REF!</definedName>
    <definedName name="F_09_480" localSheetId="0">#REF!</definedName>
    <definedName name="F_09_480">#REF!</definedName>
    <definedName name="F_09_510" localSheetId="4">#REF!</definedName>
    <definedName name="F_09_510" localSheetId="0">#REF!</definedName>
    <definedName name="F_09_510">#REF!</definedName>
    <definedName name="F_09_540" localSheetId="4">#REF!</definedName>
    <definedName name="F_09_540" localSheetId="0">#REF!</definedName>
    <definedName name="F_09_540">#REF!</definedName>
    <definedName name="F_09_570" localSheetId="4">#REF!</definedName>
    <definedName name="F_09_570" localSheetId="0">#REF!</definedName>
    <definedName name="F_09_570">#REF!</definedName>
    <definedName name="F_09_60" localSheetId="4">#REF!</definedName>
    <definedName name="F_09_60" localSheetId="0">#REF!</definedName>
    <definedName name="F_09_60">#REF!</definedName>
    <definedName name="F_09_600" localSheetId="4">#REF!</definedName>
    <definedName name="F_09_600" localSheetId="0">#REF!</definedName>
    <definedName name="F_09_600">#REF!</definedName>
    <definedName name="F_09_630" localSheetId="4">#REF!</definedName>
    <definedName name="F_09_630" localSheetId="0">#REF!</definedName>
    <definedName name="F_09_630">#REF!</definedName>
    <definedName name="F_09_660" localSheetId="4">#REF!</definedName>
    <definedName name="F_09_660" localSheetId="0">#REF!</definedName>
    <definedName name="F_09_660">#REF!</definedName>
    <definedName name="F_09_690" localSheetId="4">#REF!</definedName>
    <definedName name="F_09_690" localSheetId="0">#REF!</definedName>
    <definedName name="F_09_690">#REF!</definedName>
    <definedName name="F_09_720" localSheetId="4">#REF!</definedName>
    <definedName name="F_09_720" localSheetId="0">#REF!</definedName>
    <definedName name="F_09_720">#REF!</definedName>
    <definedName name="F_09_90" localSheetId="4">#REF!</definedName>
    <definedName name="F_09_90" localSheetId="0">#REF!</definedName>
    <definedName name="F_09_90">#REF!</definedName>
    <definedName name="F_10_120" localSheetId="4">#REF!</definedName>
    <definedName name="F_10_120" localSheetId="0">#REF!</definedName>
    <definedName name="F_10_120">#REF!</definedName>
    <definedName name="F_10_150" localSheetId="4">#REF!</definedName>
    <definedName name="F_10_150" localSheetId="0">#REF!</definedName>
    <definedName name="F_10_150">#REF!</definedName>
    <definedName name="F_10_180" localSheetId="4">#REF!</definedName>
    <definedName name="F_10_180" localSheetId="0">#REF!</definedName>
    <definedName name="F_10_180">#REF!</definedName>
    <definedName name="F_10_210" localSheetId="4">#REF!</definedName>
    <definedName name="F_10_210" localSheetId="0">#REF!</definedName>
    <definedName name="F_10_210">#REF!</definedName>
    <definedName name="F_10_240" localSheetId="4">#REF!</definedName>
    <definedName name="F_10_240" localSheetId="0">#REF!</definedName>
    <definedName name="F_10_240">#REF!</definedName>
    <definedName name="F_10_270" localSheetId="4">#REF!</definedName>
    <definedName name="F_10_270" localSheetId="0">#REF!</definedName>
    <definedName name="F_10_270">#REF!</definedName>
    <definedName name="F_10_30" localSheetId="4">#REF!</definedName>
    <definedName name="F_10_30" localSheetId="0">#REF!</definedName>
    <definedName name="F_10_30">#REF!</definedName>
    <definedName name="F_10_300" localSheetId="4">#REF!</definedName>
    <definedName name="F_10_300" localSheetId="0">#REF!</definedName>
    <definedName name="F_10_300">#REF!</definedName>
    <definedName name="F_10_330" localSheetId="4">#REF!</definedName>
    <definedName name="F_10_330" localSheetId="0">#REF!</definedName>
    <definedName name="F_10_330">#REF!</definedName>
    <definedName name="F_10_360" localSheetId="4">#REF!</definedName>
    <definedName name="F_10_360" localSheetId="0">#REF!</definedName>
    <definedName name="F_10_360">#REF!</definedName>
    <definedName name="F_10_390" localSheetId="4">#REF!</definedName>
    <definedName name="F_10_390" localSheetId="0">#REF!</definedName>
    <definedName name="F_10_390">#REF!</definedName>
    <definedName name="F_10_420" localSheetId="4">#REF!</definedName>
    <definedName name="F_10_420" localSheetId="0">#REF!</definedName>
    <definedName name="F_10_420">#REF!</definedName>
    <definedName name="F_10_450" localSheetId="4">#REF!</definedName>
    <definedName name="F_10_450" localSheetId="0">#REF!</definedName>
    <definedName name="F_10_450">#REF!</definedName>
    <definedName name="F_10_480" localSheetId="4">#REF!</definedName>
    <definedName name="F_10_480" localSheetId="0">#REF!</definedName>
    <definedName name="F_10_480">#REF!</definedName>
    <definedName name="F_10_510" localSheetId="4">#REF!</definedName>
    <definedName name="F_10_510" localSheetId="0">#REF!</definedName>
    <definedName name="F_10_510">#REF!</definedName>
    <definedName name="F_10_540" localSheetId="4">#REF!</definedName>
    <definedName name="F_10_540" localSheetId="0">#REF!</definedName>
    <definedName name="F_10_540">#REF!</definedName>
    <definedName name="F_10_570" localSheetId="4">#REF!</definedName>
    <definedName name="F_10_570" localSheetId="0">#REF!</definedName>
    <definedName name="F_10_570">#REF!</definedName>
    <definedName name="F_10_60" localSheetId="4">#REF!</definedName>
    <definedName name="F_10_60" localSheetId="0">#REF!</definedName>
    <definedName name="F_10_60">#REF!</definedName>
    <definedName name="F_10_600" localSheetId="4">#REF!</definedName>
    <definedName name="F_10_600" localSheetId="0">#REF!</definedName>
    <definedName name="F_10_600">#REF!</definedName>
    <definedName name="F_10_630" localSheetId="4">#REF!</definedName>
    <definedName name="F_10_630" localSheetId="0">#REF!</definedName>
    <definedName name="F_10_630">#REF!</definedName>
    <definedName name="F_10_660" localSheetId="4">#REF!</definedName>
    <definedName name="F_10_660" localSheetId="0">#REF!</definedName>
    <definedName name="F_10_660">#REF!</definedName>
    <definedName name="F_10_690" localSheetId="4">#REF!</definedName>
    <definedName name="F_10_690" localSheetId="0">#REF!</definedName>
    <definedName name="F_10_690">#REF!</definedName>
    <definedName name="F_10_720" localSheetId="4">#REF!</definedName>
    <definedName name="F_10_720" localSheetId="0">#REF!</definedName>
    <definedName name="F_10_720">#REF!</definedName>
    <definedName name="F_10_90" localSheetId="4">#REF!</definedName>
    <definedName name="F_10_90" localSheetId="0">#REF!</definedName>
    <definedName name="F_10_90">#REF!</definedName>
    <definedName name="F_11_120" localSheetId="4">#REF!</definedName>
    <definedName name="F_11_120" localSheetId="0">#REF!</definedName>
    <definedName name="F_11_120">#REF!</definedName>
    <definedName name="F_11_150" localSheetId="4">#REF!</definedName>
    <definedName name="F_11_150" localSheetId="0">#REF!</definedName>
    <definedName name="F_11_150">#REF!</definedName>
    <definedName name="F_11_180" localSheetId="4">#REF!</definedName>
    <definedName name="F_11_180" localSheetId="0">#REF!</definedName>
    <definedName name="F_11_180">#REF!</definedName>
    <definedName name="F_11_210" localSheetId="4">#REF!</definedName>
    <definedName name="F_11_210" localSheetId="0">#REF!</definedName>
    <definedName name="F_11_210">#REF!</definedName>
    <definedName name="F_11_240" localSheetId="4">#REF!</definedName>
    <definedName name="F_11_240" localSheetId="0">#REF!</definedName>
    <definedName name="F_11_240">#REF!</definedName>
    <definedName name="F_11_270" localSheetId="4">#REF!</definedName>
    <definedName name="F_11_270" localSheetId="0">#REF!</definedName>
    <definedName name="F_11_270">#REF!</definedName>
    <definedName name="F_11_30" localSheetId="4">#REF!</definedName>
    <definedName name="F_11_30" localSheetId="0">#REF!</definedName>
    <definedName name="F_11_30">#REF!</definedName>
    <definedName name="F_11_300" localSheetId="4">#REF!</definedName>
    <definedName name="F_11_300" localSheetId="0">#REF!</definedName>
    <definedName name="F_11_300">#REF!</definedName>
    <definedName name="F_11_330" localSheetId="4">#REF!</definedName>
    <definedName name="F_11_330" localSheetId="0">#REF!</definedName>
    <definedName name="F_11_330">#REF!</definedName>
    <definedName name="F_11_360" localSheetId="4">#REF!</definedName>
    <definedName name="F_11_360" localSheetId="0">#REF!</definedName>
    <definedName name="F_11_360">#REF!</definedName>
    <definedName name="F_11_390" localSheetId="4">#REF!</definedName>
    <definedName name="F_11_390" localSheetId="0">#REF!</definedName>
    <definedName name="F_11_390">#REF!</definedName>
    <definedName name="F_11_420" localSheetId="4">#REF!</definedName>
    <definedName name="F_11_420" localSheetId="0">#REF!</definedName>
    <definedName name="F_11_420">#REF!</definedName>
    <definedName name="F_11_450" localSheetId="4">#REF!</definedName>
    <definedName name="F_11_450" localSheetId="0">#REF!</definedName>
    <definedName name="F_11_450">#REF!</definedName>
    <definedName name="F_11_480" localSheetId="4">#REF!</definedName>
    <definedName name="F_11_480" localSheetId="0">#REF!</definedName>
    <definedName name="F_11_480">#REF!</definedName>
    <definedName name="F_11_510" localSheetId="4">#REF!</definedName>
    <definedName name="F_11_510" localSheetId="0">#REF!</definedName>
    <definedName name="F_11_510">#REF!</definedName>
    <definedName name="F_11_540" localSheetId="4">#REF!</definedName>
    <definedName name="F_11_540" localSheetId="0">#REF!</definedName>
    <definedName name="F_11_540">#REF!</definedName>
    <definedName name="F_11_570" localSheetId="4">#REF!</definedName>
    <definedName name="F_11_570" localSheetId="0">#REF!</definedName>
    <definedName name="F_11_570">#REF!</definedName>
    <definedName name="F_11_60" localSheetId="4">#REF!</definedName>
    <definedName name="F_11_60" localSheetId="0">#REF!</definedName>
    <definedName name="F_11_60">#REF!</definedName>
    <definedName name="F_11_600" localSheetId="4">#REF!</definedName>
    <definedName name="F_11_600" localSheetId="0">#REF!</definedName>
    <definedName name="F_11_600">#REF!</definedName>
    <definedName name="F_11_630" localSheetId="4">#REF!</definedName>
    <definedName name="F_11_630" localSheetId="0">#REF!</definedName>
    <definedName name="F_11_630">#REF!</definedName>
    <definedName name="F_11_660" localSheetId="4">#REF!</definedName>
    <definedName name="F_11_660" localSheetId="0">#REF!</definedName>
    <definedName name="F_11_660">#REF!</definedName>
    <definedName name="F_11_690" localSheetId="4">#REF!</definedName>
    <definedName name="F_11_690" localSheetId="0">#REF!</definedName>
    <definedName name="F_11_690">#REF!</definedName>
    <definedName name="F_11_720" localSheetId="4">#REF!</definedName>
    <definedName name="F_11_720" localSheetId="0">#REF!</definedName>
    <definedName name="F_11_720">#REF!</definedName>
    <definedName name="F_11_90" localSheetId="4">#REF!</definedName>
    <definedName name="F_11_90" localSheetId="0">#REF!</definedName>
    <definedName name="F_11_90">#REF!</definedName>
    <definedName name="F_12_120" localSheetId="4">#REF!</definedName>
    <definedName name="F_12_120" localSheetId="0">#REF!</definedName>
    <definedName name="F_12_120">#REF!</definedName>
    <definedName name="F_12_150" localSheetId="4">#REF!</definedName>
    <definedName name="F_12_150" localSheetId="0">#REF!</definedName>
    <definedName name="F_12_150">#REF!</definedName>
    <definedName name="F_12_180" localSheetId="4">#REF!</definedName>
    <definedName name="F_12_180" localSheetId="0">#REF!</definedName>
    <definedName name="F_12_180">#REF!</definedName>
    <definedName name="F_12_210" localSheetId="4">#REF!</definedName>
    <definedName name="F_12_210" localSheetId="0">#REF!</definedName>
    <definedName name="F_12_210">#REF!</definedName>
    <definedName name="F_12_240" localSheetId="4">#REF!</definedName>
    <definedName name="F_12_240" localSheetId="0">#REF!</definedName>
    <definedName name="F_12_240">#REF!</definedName>
    <definedName name="F_12_270" localSheetId="4">#REF!</definedName>
    <definedName name="F_12_270" localSheetId="0">#REF!</definedName>
    <definedName name="F_12_270">#REF!</definedName>
    <definedName name="F_12_30" localSheetId="4">#REF!</definedName>
    <definedName name="F_12_30" localSheetId="0">#REF!</definedName>
    <definedName name="F_12_30">#REF!</definedName>
    <definedName name="F_12_300" localSheetId="4">#REF!</definedName>
    <definedName name="F_12_300" localSheetId="0">#REF!</definedName>
    <definedName name="F_12_300">#REF!</definedName>
    <definedName name="F_12_330" localSheetId="4">#REF!</definedName>
    <definedName name="F_12_330" localSheetId="0">#REF!</definedName>
    <definedName name="F_12_330">#REF!</definedName>
    <definedName name="F_12_360" localSheetId="4">#REF!</definedName>
    <definedName name="F_12_360" localSheetId="0">#REF!</definedName>
    <definedName name="F_12_360">#REF!</definedName>
    <definedName name="F_12_390" localSheetId="4">#REF!</definedName>
    <definedName name="F_12_390" localSheetId="0">#REF!</definedName>
    <definedName name="F_12_390">#REF!</definedName>
    <definedName name="F_12_420" localSheetId="4">#REF!</definedName>
    <definedName name="F_12_420" localSheetId="0">#REF!</definedName>
    <definedName name="F_12_420">#REF!</definedName>
    <definedName name="F_12_450" localSheetId="4">#REF!</definedName>
    <definedName name="F_12_450" localSheetId="0">#REF!</definedName>
    <definedName name="F_12_450">#REF!</definedName>
    <definedName name="F_12_480" localSheetId="4">#REF!</definedName>
    <definedName name="F_12_480" localSheetId="0">#REF!</definedName>
    <definedName name="F_12_480">#REF!</definedName>
    <definedName name="F_12_510" localSheetId="4">#REF!</definedName>
    <definedName name="F_12_510" localSheetId="0">#REF!</definedName>
    <definedName name="F_12_510">#REF!</definedName>
    <definedName name="F_12_540" localSheetId="4">#REF!</definedName>
    <definedName name="F_12_540" localSheetId="0">#REF!</definedName>
    <definedName name="F_12_540">#REF!</definedName>
    <definedName name="F_12_570" localSheetId="4">#REF!</definedName>
    <definedName name="F_12_570" localSheetId="0">#REF!</definedName>
    <definedName name="F_12_570">#REF!</definedName>
    <definedName name="F_12_60" localSheetId="4">#REF!</definedName>
    <definedName name="F_12_60" localSheetId="0">#REF!</definedName>
    <definedName name="F_12_60">#REF!</definedName>
    <definedName name="F_12_600" localSheetId="4">#REF!</definedName>
    <definedName name="F_12_600" localSheetId="0">#REF!</definedName>
    <definedName name="F_12_600">#REF!</definedName>
    <definedName name="F_12_630" localSheetId="4">#REF!</definedName>
    <definedName name="F_12_630" localSheetId="0">#REF!</definedName>
    <definedName name="F_12_630">#REF!</definedName>
    <definedName name="F_12_660" localSheetId="4">#REF!</definedName>
    <definedName name="F_12_660" localSheetId="0">#REF!</definedName>
    <definedName name="F_12_660">#REF!</definedName>
    <definedName name="F_12_690" localSheetId="4">#REF!</definedName>
    <definedName name="F_12_690" localSheetId="0">#REF!</definedName>
    <definedName name="F_12_690">#REF!</definedName>
    <definedName name="F_12_720" localSheetId="4">#REF!</definedName>
    <definedName name="F_12_720" localSheetId="0">#REF!</definedName>
    <definedName name="F_12_720">#REF!</definedName>
    <definedName name="F_12_90" localSheetId="4">#REF!</definedName>
    <definedName name="F_12_90" localSheetId="0">#REF!</definedName>
    <definedName name="F_12_90">#REF!</definedName>
    <definedName name="F_13_120" localSheetId="4">#REF!</definedName>
    <definedName name="F_13_120" localSheetId="0">#REF!</definedName>
    <definedName name="F_13_120">#REF!</definedName>
    <definedName name="F_13_150" localSheetId="4">#REF!</definedName>
    <definedName name="F_13_150" localSheetId="0">#REF!</definedName>
    <definedName name="F_13_150">#REF!</definedName>
    <definedName name="F_13_180" localSheetId="4">#REF!</definedName>
    <definedName name="F_13_180" localSheetId="0">#REF!</definedName>
    <definedName name="F_13_180">#REF!</definedName>
    <definedName name="F_13_210" localSheetId="4">#REF!</definedName>
    <definedName name="F_13_210" localSheetId="0">#REF!</definedName>
    <definedName name="F_13_210">#REF!</definedName>
    <definedName name="F_13_240" localSheetId="4">#REF!</definedName>
    <definedName name="F_13_240" localSheetId="0">#REF!</definedName>
    <definedName name="F_13_240">#REF!</definedName>
    <definedName name="F_13_270" localSheetId="4">#REF!</definedName>
    <definedName name="F_13_270" localSheetId="0">#REF!</definedName>
    <definedName name="F_13_270">#REF!</definedName>
    <definedName name="F_13_30" localSheetId="4">#REF!</definedName>
    <definedName name="F_13_30" localSheetId="0">#REF!</definedName>
    <definedName name="F_13_30">#REF!</definedName>
    <definedName name="F_13_300" localSheetId="4">#REF!</definedName>
    <definedName name="F_13_300" localSheetId="0">#REF!</definedName>
    <definedName name="F_13_300">#REF!</definedName>
    <definedName name="F_13_330" localSheetId="4">#REF!</definedName>
    <definedName name="F_13_330" localSheetId="0">#REF!</definedName>
    <definedName name="F_13_330">#REF!</definedName>
    <definedName name="F_13_360" localSheetId="4">#REF!</definedName>
    <definedName name="F_13_360" localSheetId="0">#REF!</definedName>
    <definedName name="F_13_360">#REF!</definedName>
    <definedName name="F_13_390" localSheetId="4">#REF!</definedName>
    <definedName name="F_13_390" localSheetId="0">#REF!</definedName>
    <definedName name="F_13_390">#REF!</definedName>
    <definedName name="F_13_420" localSheetId="4">#REF!</definedName>
    <definedName name="F_13_420" localSheetId="0">#REF!</definedName>
    <definedName name="F_13_420">#REF!</definedName>
    <definedName name="F_13_450" localSheetId="4">#REF!</definedName>
    <definedName name="F_13_450" localSheetId="0">#REF!</definedName>
    <definedName name="F_13_450">#REF!</definedName>
    <definedName name="F_13_480" localSheetId="4">#REF!</definedName>
    <definedName name="F_13_480" localSheetId="0">#REF!</definedName>
    <definedName name="F_13_480">#REF!</definedName>
    <definedName name="F_13_510" localSheetId="4">#REF!</definedName>
    <definedName name="F_13_510" localSheetId="0">#REF!</definedName>
    <definedName name="F_13_510">#REF!</definedName>
    <definedName name="F_13_540" localSheetId="4">#REF!</definedName>
    <definedName name="F_13_540" localSheetId="0">#REF!</definedName>
    <definedName name="F_13_540">#REF!</definedName>
    <definedName name="F_13_570" localSheetId="4">#REF!</definedName>
    <definedName name="F_13_570" localSheetId="0">#REF!</definedName>
    <definedName name="F_13_570">#REF!</definedName>
    <definedName name="F_13_60" localSheetId="4">#REF!</definedName>
    <definedName name="F_13_60" localSheetId="0">#REF!</definedName>
    <definedName name="F_13_60">#REF!</definedName>
    <definedName name="F_13_600" localSheetId="4">#REF!</definedName>
    <definedName name="F_13_600" localSheetId="0">#REF!</definedName>
    <definedName name="F_13_600">#REF!</definedName>
    <definedName name="F_13_630" localSheetId="4">#REF!</definedName>
    <definedName name="F_13_630" localSheetId="0">#REF!</definedName>
    <definedName name="F_13_630">#REF!</definedName>
    <definedName name="F_13_660" localSheetId="4">#REF!</definedName>
    <definedName name="F_13_660" localSheetId="0">#REF!</definedName>
    <definedName name="F_13_660">#REF!</definedName>
    <definedName name="F_13_690" localSheetId="4">#REF!</definedName>
    <definedName name="F_13_690" localSheetId="0">#REF!</definedName>
    <definedName name="F_13_690">#REF!</definedName>
    <definedName name="F_13_720" localSheetId="4">#REF!</definedName>
    <definedName name="F_13_720" localSheetId="0">#REF!</definedName>
    <definedName name="F_13_720">#REF!</definedName>
    <definedName name="F_13_90" localSheetId="4">#REF!</definedName>
    <definedName name="F_13_90" localSheetId="0">#REF!</definedName>
    <definedName name="F_13_90">#REF!</definedName>
    <definedName name="F_14_120" localSheetId="4">#REF!</definedName>
    <definedName name="F_14_120" localSheetId="0">#REF!</definedName>
    <definedName name="F_14_120">#REF!</definedName>
    <definedName name="F_14_150" localSheetId="4">#REF!</definedName>
    <definedName name="F_14_150" localSheetId="0">#REF!</definedName>
    <definedName name="F_14_150">#REF!</definedName>
    <definedName name="F_14_180" localSheetId="4">#REF!</definedName>
    <definedName name="F_14_180" localSheetId="0">#REF!</definedName>
    <definedName name="F_14_180">#REF!</definedName>
    <definedName name="F_14_210" localSheetId="4">#REF!</definedName>
    <definedName name="F_14_210" localSheetId="0">#REF!</definedName>
    <definedName name="F_14_210">#REF!</definedName>
    <definedName name="F_14_240" localSheetId="4">#REF!</definedName>
    <definedName name="F_14_240" localSheetId="0">#REF!</definedName>
    <definedName name="F_14_240">#REF!</definedName>
    <definedName name="F_14_270" localSheetId="4">#REF!</definedName>
    <definedName name="F_14_270" localSheetId="0">#REF!</definedName>
    <definedName name="F_14_270">#REF!</definedName>
    <definedName name="F_14_30" localSheetId="4">#REF!</definedName>
    <definedName name="F_14_30" localSheetId="0">#REF!</definedName>
    <definedName name="F_14_30">#REF!</definedName>
    <definedName name="F_14_300" localSheetId="4">#REF!</definedName>
    <definedName name="F_14_300" localSheetId="0">#REF!</definedName>
    <definedName name="F_14_300">#REF!</definedName>
    <definedName name="F_14_330" localSheetId="4">#REF!</definedName>
    <definedName name="F_14_330" localSheetId="0">#REF!</definedName>
    <definedName name="F_14_330">#REF!</definedName>
    <definedName name="F_14_360" localSheetId="4">#REF!</definedName>
    <definedName name="F_14_360" localSheetId="0">#REF!</definedName>
    <definedName name="F_14_360">#REF!</definedName>
    <definedName name="F_14_390" localSheetId="4">#REF!</definedName>
    <definedName name="F_14_390" localSheetId="0">#REF!</definedName>
    <definedName name="F_14_390">#REF!</definedName>
    <definedName name="F_14_420" localSheetId="4">#REF!</definedName>
    <definedName name="F_14_420" localSheetId="0">#REF!</definedName>
    <definedName name="F_14_420">#REF!</definedName>
    <definedName name="F_14_450" localSheetId="4">#REF!</definedName>
    <definedName name="F_14_450" localSheetId="0">#REF!</definedName>
    <definedName name="F_14_450">#REF!</definedName>
    <definedName name="F_14_480" localSheetId="4">#REF!</definedName>
    <definedName name="F_14_480" localSheetId="0">#REF!</definedName>
    <definedName name="F_14_480">#REF!</definedName>
    <definedName name="F_14_510" localSheetId="4">#REF!</definedName>
    <definedName name="F_14_510" localSheetId="0">#REF!</definedName>
    <definedName name="F_14_510">#REF!</definedName>
    <definedName name="F_14_540" localSheetId="4">#REF!</definedName>
    <definedName name="F_14_540" localSheetId="0">#REF!</definedName>
    <definedName name="F_14_540">#REF!</definedName>
    <definedName name="F_14_570" localSheetId="4">#REF!</definedName>
    <definedName name="F_14_570" localSheetId="0">#REF!</definedName>
    <definedName name="F_14_570">#REF!</definedName>
    <definedName name="F_14_60" localSheetId="4">#REF!</definedName>
    <definedName name="F_14_60" localSheetId="0">#REF!</definedName>
    <definedName name="F_14_60">#REF!</definedName>
    <definedName name="F_14_600" localSheetId="4">#REF!</definedName>
    <definedName name="F_14_600" localSheetId="0">#REF!</definedName>
    <definedName name="F_14_600">#REF!</definedName>
    <definedName name="F_14_630" localSheetId="4">#REF!</definedName>
    <definedName name="F_14_630" localSheetId="0">#REF!</definedName>
    <definedName name="F_14_630">#REF!</definedName>
    <definedName name="F_14_660" localSheetId="4">#REF!</definedName>
    <definedName name="F_14_660" localSheetId="0">#REF!</definedName>
    <definedName name="F_14_660">#REF!</definedName>
    <definedName name="F_14_690" localSheetId="4">#REF!</definedName>
    <definedName name="F_14_690" localSheetId="0">#REF!</definedName>
    <definedName name="F_14_690">#REF!</definedName>
    <definedName name="F_14_720" localSheetId="4">#REF!</definedName>
    <definedName name="F_14_720" localSheetId="0">#REF!</definedName>
    <definedName name="F_14_720">#REF!</definedName>
    <definedName name="F_14_90" localSheetId="4">#REF!</definedName>
    <definedName name="F_14_90" localSheetId="0">#REF!</definedName>
    <definedName name="F_14_90">#REF!</definedName>
    <definedName name="F_15_120" localSheetId="4">#REF!</definedName>
    <definedName name="F_15_120" localSheetId="0">#REF!</definedName>
    <definedName name="F_15_120">#REF!</definedName>
    <definedName name="F_15_150" localSheetId="4">#REF!</definedName>
    <definedName name="F_15_150" localSheetId="0">#REF!</definedName>
    <definedName name="F_15_150">#REF!</definedName>
    <definedName name="F_15_180" localSheetId="4">#REF!</definedName>
    <definedName name="F_15_180" localSheetId="0">#REF!</definedName>
    <definedName name="F_15_180">#REF!</definedName>
    <definedName name="F_15_210" localSheetId="4">#REF!</definedName>
    <definedName name="F_15_210" localSheetId="0">#REF!</definedName>
    <definedName name="F_15_210">#REF!</definedName>
    <definedName name="F_15_240" localSheetId="4">#REF!</definedName>
    <definedName name="F_15_240" localSheetId="0">#REF!</definedName>
    <definedName name="F_15_240">#REF!</definedName>
    <definedName name="F_15_270" localSheetId="4">#REF!</definedName>
    <definedName name="F_15_270" localSheetId="0">#REF!</definedName>
    <definedName name="F_15_270">#REF!</definedName>
    <definedName name="F_15_30" localSheetId="4">#REF!</definedName>
    <definedName name="F_15_30" localSheetId="0">#REF!</definedName>
    <definedName name="F_15_30">#REF!</definedName>
    <definedName name="F_15_300" localSheetId="4">#REF!</definedName>
    <definedName name="F_15_300" localSheetId="0">#REF!</definedName>
    <definedName name="F_15_300">#REF!</definedName>
    <definedName name="F_15_330" localSheetId="4">#REF!</definedName>
    <definedName name="F_15_330" localSheetId="0">#REF!</definedName>
    <definedName name="F_15_330">#REF!</definedName>
    <definedName name="F_15_360" localSheetId="4">#REF!</definedName>
    <definedName name="F_15_360" localSheetId="0">#REF!</definedName>
    <definedName name="F_15_360">#REF!</definedName>
    <definedName name="F_15_390" localSheetId="4">#REF!</definedName>
    <definedName name="F_15_390" localSheetId="0">#REF!</definedName>
    <definedName name="F_15_390">#REF!</definedName>
    <definedName name="F_15_420" localSheetId="4">#REF!</definedName>
    <definedName name="F_15_420" localSheetId="0">#REF!</definedName>
    <definedName name="F_15_420">#REF!</definedName>
    <definedName name="F_15_450" localSheetId="4">#REF!</definedName>
    <definedName name="F_15_450" localSheetId="0">#REF!</definedName>
    <definedName name="F_15_450">#REF!</definedName>
    <definedName name="F_15_480" localSheetId="4">#REF!</definedName>
    <definedName name="F_15_480" localSheetId="0">#REF!</definedName>
    <definedName name="F_15_480">#REF!</definedName>
    <definedName name="F_15_510" localSheetId="4">#REF!</definedName>
    <definedName name="F_15_510" localSheetId="0">#REF!</definedName>
    <definedName name="F_15_510">#REF!</definedName>
    <definedName name="F_15_540" localSheetId="4">#REF!</definedName>
    <definedName name="F_15_540" localSheetId="0">#REF!</definedName>
    <definedName name="F_15_540">#REF!</definedName>
    <definedName name="F_15_570" localSheetId="4">#REF!</definedName>
    <definedName name="F_15_570" localSheetId="0">#REF!</definedName>
    <definedName name="F_15_570">#REF!</definedName>
    <definedName name="F_15_60" localSheetId="4">#REF!</definedName>
    <definedName name="F_15_60" localSheetId="0">#REF!</definedName>
    <definedName name="F_15_60">#REF!</definedName>
    <definedName name="F_15_600" localSheetId="4">#REF!</definedName>
    <definedName name="F_15_600" localSheetId="0">#REF!</definedName>
    <definedName name="F_15_600">#REF!</definedName>
    <definedName name="F_15_630" localSheetId="4">#REF!</definedName>
    <definedName name="F_15_630" localSheetId="0">#REF!</definedName>
    <definedName name="F_15_630">#REF!</definedName>
    <definedName name="F_15_660" localSheetId="4">#REF!</definedName>
    <definedName name="F_15_660" localSheetId="0">#REF!</definedName>
    <definedName name="F_15_660">#REF!</definedName>
    <definedName name="F_15_690" localSheetId="4">#REF!</definedName>
    <definedName name="F_15_690" localSheetId="0">#REF!</definedName>
    <definedName name="F_15_690">#REF!</definedName>
    <definedName name="F_15_720" localSheetId="4">#REF!</definedName>
    <definedName name="F_15_720" localSheetId="0">#REF!</definedName>
    <definedName name="F_15_720">#REF!</definedName>
    <definedName name="F_15_90" localSheetId="4">#REF!</definedName>
    <definedName name="F_15_90" localSheetId="0">#REF!</definedName>
    <definedName name="F_15_90">#REF!</definedName>
    <definedName name="F_16_120" localSheetId="4">#REF!</definedName>
    <definedName name="F_16_120" localSheetId="0">#REF!</definedName>
    <definedName name="F_16_120">#REF!</definedName>
    <definedName name="F_16_150" localSheetId="4">#REF!</definedName>
    <definedName name="F_16_150" localSheetId="0">#REF!</definedName>
    <definedName name="F_16_150">#REF!</definedName>
    <definedName name="F_16_180" localSheetId="4">#REF!</definedName>
    <definedName name="F_16_180" localSheetId="0">#REF!</definedName>
    <definedName name="F_16_180">#REF!</definedName>
    <definedName name="F_16_210" localSheetId="4">#REF!</definedName>
    <definedName name="F_16_210" localSheetId="0">#REF!</definedName>
    <definedName name="F_16_210">#REF!</definedName>
    <definedName name="F_16_240" localSheetId="4">#REF!</definedName>
    <definedName name="F_16_240" localSheetId="0">#REF!</definedName>
    <definedName name="F_16_240">#REF!</definedName>
    <definedName name="F_16_270" localSheetId="4">#REF!</definedName>
    <definedName name="F_16_270" localSheetId="0">#REF!</definedName>
    <definedName name="F_16_270">#REF!</definedName>
    <definedName name="F_16_30" localSheetId="4">#REF!</definedName>
    <definedName name="F_16_30" localSheetId="0">#REF!</definedName>
    <definedName name="F_16_30">#REF!</definedName>
    <definedName name="F_16_300" localSheetId="4">#REF!</definedName>
    <definedName name="F_16_300" localSheetId="0">#REF!</definedName>
    <definedName name="F_16_300">#REF!</definedName>
    <definedName name="F_16_330" localSheetId="4">#REF!</definedName>
    <definedName name="F_16_330" localSheetId="0">#REF!</definedName>
    <definedName name="F_16_330">#REF!</definedName>
    <definedName name="F_16_360" localSheetId="4">#REF!</definedName>
    <definedName name="F_16_360" localSheetId="0">#REF!</definedName>
    <definedName name="F_16_360">#REF!</definedName>
    <definedName name="F_16_390" localSheetId="4">#REF!</definedName>
    <definedName name="F_16_390" localSheetId="0">#REF!</definedName>
    <definedName name="F_16_390">#REF!</definedName>
    <definedName name="F_16_420" localSheetId="4">#REF!</definedName>
    <definedName name="F_16_420" localSheetId="0">#REF!</definedName>
    <definedName name="F_16_420">#REF!</definedName>
    <definedName name="F_16_450" localSheetId="4">#REF!</definedName>
    <definedName name="F_16_450" localSheetId="0">#REF!</definedName>
    <definedName name="F_16_450">#REF!</definedName>
    <definedName name="F_16_480" localSheetId="4">#REF!</definedName>
    <definedName name="F_16_480" localSheetId="0">#REF!</definedName>
    <definedName name="F_16_480">#REF!</definedName>
    <definedName name="F_16_510" localSheetId="4">#REF!</definedName>
    <definedName name="F_16_510" localSheetId="0">#REF!</definedName>
    <definedName name="F_16_510">#REF!</definedName>
    <definedName name="F_16_540" localSheetId="4">#REF!</definedName>
    <definedName name="F_16_540" localSheetId="0">#REF!</definedName>
    <definedName name="F_16_540">#REF!</definedName>
    <definedName name="F_16_570" localSheetId="4">#REF!</definedName>
    <definedName name="F_16_570" localSheetId="0">#REF!</definedName>
    <definedName name="F_16_570">#REF!</definedName>
    <definedName name="F_16_60" localSheetId="4">#REF!</definedName>
    <definedName name="F_16_60" localSheetId="0">#REF!</definedName>
    <definedName name="F_16_60">#REF!</definedName>
    <definedName name="F_16_600" localSheetId="4">#REF!</definedName>
    <definedName name="F_16_600" localSheetId="0">#REF!</definedName>
    <definedName name="F_16_600">#REF!</definedName>
    <definedName name="F_16_630" localSheetId="4">#REF!</definedName>
    <definedName name="F_16_630" localSheetId="0">#REF!</definedName>
    <definedName name="F_16_630">#REF!</definedName>
    <definedName name="F_16_660" localSheetId="4">#REF!</definedName>
    <definedName name="F_16_660" localSheetId="0">#REF!</definedName>
    <definedName name="F_16_660">#REF!</definedName>
    <definedName name="F_16_690" localSheetId="4">#REF!</definedName>
    <definedName name="F_16_690" localSheetId="0">#REF!</definedName>
    <definedName name="F_16_690">#REF!</definedName>
    <definedName name="F_16_720" localSheetId="4">#REF!</definedName>
    <definedName name="F_16_720" localSheetId="0">#REF!</definedName>
    <definedName name="F_16_720">#REF!</definedName>
    <definedName name="F_16_90" localSheetId="4">#REF!</definedName>
    <definedName name="F_16_90" localSheetId="0">#REF!</definedName>
    <definedName name="F_16_90">#REF!</definedName>
    <definedName name="F_17_120" localSheetId="4">#REF!</definedName>
    <definedName name="F_17_120" localSheetId="0">#REF!</definedName>
    <definedName name="F_17_120">#REF!</definedName>
    <definedName name="F_17_150" localSheetId="4">#REF!</definedName>
    <definedName name="F_17_150" localSheetId="0">#REF!</definedName>
    <definedName name="F_17_150">#REF!</definedName>
    <definedName name="F_17_180" localSheetId="4">#REF!</definedName>
    <definedName name="F_17_180" localSheetId="0">#REF!</definedName>
    <definedName name="F_17_180">#REF!</definedName>
    <definedName name="F_17_210" localSheetId="4">#REF!</definedName>
    <definedName name="F_17_210" localSheetId="0">#REF!</definedName>
    <definedName name="F_17_210">#REF!</definedName>
    <definedName name="F_17_240" localSheetId="4">#REF!</definedName>
    <definedName name="F_17_240" localSheetId="0">#REF!</definedName>
    <definedName name="F_17_240">#REF!</definedName>
    <definedName name="F_17_270" localSheetId="4">#REF!</definedName>
    <definedName name="F_17_270" localSheetId="0">#REF!</definedName>
    <definedName name="F_17_270">#REF!</definedName>
    <definedName name="F_17_30" localSheetId="4">#REF!</definedName>
    <definedName name="F_17_30" localSheetId="0">#REF!</definedName>
    <definedName name="F_17_30">#REF!</definedName>
    <definedName name="F_17_300" localSheetId="4">#REF!</definedName>
    <definedName name="F_17_300" localSheetId="0">#REF!</definedName>
    <definedName name="F_17_300">#REF!</definedName>
    <definedName name="F_17_330" localSheetId="4">#REF!</definedName>
    <definedName name="F_17_330" localSheetId="0">#REF!</definedName>
    <definedName name="F_17_330">#REF!</definedName>
    <definedName name="F_17_360" localSheetId="4">#REF!</definedName>
    <definedName name="F_17_360" localSheetId="0">#REF!</definedName>
    <definedName name="F_17_360">#REF!</definedName>
    <definedName name="F_17_390" localSheetId="4">#REF!</definedName>
    <definedName name="F_17_390" localSheetId="0">#REF!</definedName>
    <definedName name="F_17_390">#REF!</definedName>
    <definedName name="F_17_420" localSheetId="4">#REF!</definedName>
    <definedName name="F_17_420" localSheetId="0">#REF!</definedName>
    <definedName name="F_17_420">#REF!</definedName>
    <definedName name="F_17_450" localSheetId="4">#REF!</definedName>
    <definedName name="F_17_450" localSheetId="0">#REF!</definedName>
    <definedName name="F_17_450">#REF!</definedName>
    <definedName name="F_17_480" localSheetId="4">#REF!</definedName>
    <definedName name="F_17_480" localSheetId="0">#REF!</definedName>
    <definedName name="F_17_480">#REF!</definedName>
    <definedName name="F_17_510" localSheetId="4">#REF!</definedName>
    <definedName name="F_17_510" localSheetId="0">#REF!</definedName>
    <definedName name="F_17_510">#REF!</definedName>
    <definedName name="F_17_540" localSheetId="4">#REF!</definedName>
    <definedName name="F_17_540" localSheetId="0">#REF!</definedName>
    <definedName name="F_17_540">#REF!</definedName>
    <definedName name="F_17_570" localSheetId="4">#REF!</definedName>
    <definedName name="F_17_570" localSheetId="0">#REF!</definedName>
    <definedName name="F_17_570">#REF!</definedName>
    <definedName name="F_17_60" localSheetId="4">#REF!</definedName>
    <definedName name="F_17_60" localSheetId="0">#REF!</definedName>
    <definedName name="F_17_60">#REF!</definedName>
    <definedName name="F_17_600" localSheetId="4">#REF!</definedName>
    <definedName name="F_17_600" localSheetId="0">#REF!</definedName>
    <definedName name="F_17_600">#REF!</definedName>
    <definedName name="F_17_630" localSheetId="4">#REF!</definedName>
    <definedName name="F_17_630" localSheetId="0">#REF!</definedName>
    <definedName name="F_17_630">#REF!</definedName>
    <definedName name="F_17_660" localSheetId="4">#REF!</definedName>
    <definedName name="F_17_660" localSheetId="0">#REF!</definedName>
    <definedName name="F_17_660">#REF!</definedName>
    <definedName name="F_17_690" localSheetId="4">#REF!</definedName>
    <definedName name="F_17_690" localSheetId="0">#REF!</definedName>
    <definedName name="F_17_690">#REF!</definedName>
    <definedName name="F_17_720" localSheetId="4">#REF!</definedName>
    <definedName name="F_17_720" localSheetId="0">#REF!</definedName>
    <definedName name="F_17_720">#REF!</definedName>
    <definedName name="F_17_90" localSheetId="4">#REF!</definedName>
    <definedName name="F_17_90" localSheetId="0">#REF!</definedName>
    <definedName name="F_17_90">#REF!</definedName>
    <definedName name="F_18_120" localSheetId="4">#REF!</definedName>
    <definedName name="F_18_120" localSheetId="0">#REF!</definedName>
    <definedName name="F_18_120">#REF!</definedName>
    <definedName name="F_18_150" localSheetId="4">#REF!</definedName>
    <definedName name="F_18_150" localSheetId="0">#REF!</definedName>
    <definedName name="F_18_150">#REF!</definedName>
    <definedName name="F_18_180" localSheetId="4">#REF!</definedName>
    <definedName name="F_18_180" localSheetId="0">#REF!</definedName>
    <definedName name="F_18_180">#REF!</definedName>
    <definedName name="F_18_210" localSheetId="4">#REF!</definedName>
    <definedName name="F_18_210" localSheetId="0">#REF!</definedName>
    <definedName name="F_18_210">#REF!</definedName>
    <definedName name="F_18_240" localSheetId="4">#REF!</definedName>
    <definedName name="F_18_240" localSheetId="0">#REF!</definedName>
    <definedName name="F_18_240">#REF!</definedName>
    <definedName name="F_18_270" localSheetId="4">#REF!</definedName>
    <definedName name="F_18_270" localSheetId="0">#REF!</definedName>
    <definedName name="F_18_270">#REF!</definedName>
    <definedName name="F_18_30" localSheetId="4">#REF!</definedName>
    <definedName name="F_18_30" localSheetId="0">#REF!</definedName>
    <definedName name="F_18_30">#REF!</definedName>
    <definedName name="F_18_300" localSheetId="4">#REF!</definedName>
    <definedName name="F_18_300" localSheetId="0">#REF!</definedName>
    <definedName name="F_18_300">#REF!</definedName>
    <definedName name="F_18_330" localSheetId="4">#REF!</definedName>
    <definedName name="F_18_330" localSheetId="0">#REF!</definedName>
    <definedName name="F_18_330">#REF!</definedName>
    <definedName name="F_18_360" localSheetId="4">#REF!</definedName>
    <definedName name="F_18_360" localSheetId="0">#REF!</definedName>
    <definedName name="F_18_360">#REF!</definedName>
    <definedName name="F_18_390" localSheetId="4">#REF!</definedName>
    <definedName name="F_18_390" localSheetId="0">#REF!</definedName>
    <definedName name="F_18_390">#REF!</definedName>
    <definedName name="F_18_420" localSheetId="4">#REF!</definedName>
    <definedName name="F_18_420" localSheetId="0">#REF!</definedName>
    <definedName name="F_18_420">#REF!</definedName>
    <definedName name="F_18_450" localSheetId="4">#REF!</definedName>
    <definedName name="F_18_450" localSheetId="0">#REF!</definedName>
    <definedName name="F_18_450">#REF!</definedName>
    <definedName name="F_18_480" localSheetId="4">#REF!</definedName>
    <definedName name="F_18_480" localSheetId="0">#REF!</definedName>
    <definedName name="F_18_480">#REF!</definedName>
    <definedName name="F_18_510" localSheetId="4">#REF!</definedName>
    <definedName name="F_18_510" localSheetId="0">#REF!</definedName>
    <definedName name="F_18_510">#REF!</definedName>
    <definedName name="F_18_540" localSheetId="4">#REF!</definedName>
    <definedName name="F_18_540" localSheetId="0">#REF!</definedName>
    <definedName name="F_18_540">#REF!</definedName>
    <definedName name="F_18_570" localSheetId="4">#REF!</definedName>
    <definedName name="F_18_570" localSheetId="0">#REF!</definedName>
    <definedName name="F_18_570">#REF!</definedName>
    <definedName name="F_18_60" localSheetId="4">#REF!</definedName>
    <definedName name="F_18_60" localSheetId="0">#REF!</definedName>
    <definedName name="F_18_60">#REF!</definedName>
    <definedName name="F_18_600" localSheetId="4">#REF!</definedName>
    <definedName name="F_18_600" localSheetId="0">#REF!</definedName>
    <definedName name="F_18_600">#REF!</definedName>
    <definedName name="F_18_630" localSheetId="4">#REF!</definedName>
    <definedName name="F_18_630" localSheetId="0">#REF!</definedName>
    <definedName name="F_18_630">#REF!</definedName>
    <definedName name="F_18_660" localSheetId="4">#REF!</definedName>
    <definedName name="F_18_660" localSheetId="0">#REF!</definedName>
    <definedName name="F_18_660">#REF!</definedName>
    <definedName name="F_18_690" localSheetId="4">#REF!</definedName>
    <definedName name="F_18_690" localSheetId="0">#REF!</definedName>
    <definedName name="F_18_690">#REF!</definedName>
    <definedName name="F_18_720" localSheetId="4">#REF!</definedName>
    <definedName name="F_18_720" localSheetId="0">#REF!</definedName>
    <definedName name="F_18_720">#REF!</definedName>
    <definedName name="F_18_90" localSheetId="4">#REF!</definedName>
    <definedName name="F_18_90" localSheetId="0">#REF!</definedName>
    <definedName name="F_18_90">#REF!</definedName>
    <definedName name="F_19_120" localSheetId="4">#REF!</definedName>
    <definedName name="F_19_120" localSheetId="0">#REF!</definedName>
    <definedName name="F_19_120">#REF!</definedName>
    <definedName name="F_19_150" localSheetId="4">#REF!</definedName>
    <definedName name="F_19_150" localSheetId="0">#REF!</definedName>
    <definedName name="F_19_150">#REF!</definedName>
    <definedName name="F_19_180" localSheetId="4">#REF!</definedName>
    <definedName name="F_19_180" localSheetId="0">#REF!</definedName>
    <definedName name="F_19_180">#REF!</definedName>
    <definedName name="F_19_210" localSheetId="4">#REF!</definedName>
    <definedName name="F_19_210" localSheetId="0">#REF!</definedName>
    <definedName name="F_19_210">#REF!</definedName>
    <definedName name="F_19_240" localSheetId="4">#REF!</definedName>
    <definedName name="F_19_240" localSheetId="0">#REF!</definedName>
    <definedName name="F_19_240">#REF!</definedName>
    <definedName name="F_19_270" localSheetId="4">#REF!</definedName>
    <definedName name="F_19_270" localSheetId="0">#REF!</definedName>
    <definedName name="F_19_270">#REF!</definedName>
    <definedName name="F_19_30" localSheetId="4">#REF!</definedName>
    <definedName name="F_19_30" localSheetId="0">#REF!</definedName>
    <definedName name="F_19_30">#REF!</definedName>
    <definedName name="F_19_300" localSheetId="4">#REF!</definedName>
    <definedName name="F_19_300" localSheetId="0">#REF!</definedName>
    <definedName name="F_19_300">#REF!</definedName>
    <definedName name="F_19_330" localSheetId="4">#REF!</definedName>
    <definedName name="F_19_330" localSheetId="0">#REF!</definedName>
    <definedName name="F_19_330">#REF!</definedName>
    <definedName name="F_19_360" localSheetId="4">#REF!</definedName>
    <definedName name="F_19_360" localSheetId="0">#REF!</definedName>
    <definedName name="F_19_360">#REF!</definedName>
    <definedName name="F_19_390" localSheetId="4">#REF!</definedName>
    <definedName name="F_19_390" localSheetId="0">#REF!</definedName>
    <definedName name="F_19_390">#REF!</definedName>
    <definedName name="F_19_420" localSheetId="4">#REF!</definedName>
    <definedName name="F_19_420" localSheetId="0">#REF!</definedName>
    <definedName name="F_19_420">#REF!</definedName>
    <definedName name="F_19_450" localSheetId="4">#REF!</definedName>
    <definedName name="F_19_450" localSheetId="0">#REF!</definedName>
    <definedName name="F_19_450">#REF!</definedName>
    <definedName name="F_19_480" localSheetId="4">#REF!</definedName>
    <definedName name="F_19_480" localSheetId="0">#REF!</definedName>
    <definedName name="F_19_480">#REF!</definedName>
    <definedName name="F_19_510" localSheetId="4">#REF!</definedName>
    <definedName name="F_19_510" localSheetId="0">#REF!</definedName>
    <definedName name="F_19_510">#REF!</definedName>
    <definedName name="F_19_540" localSheetId="4">#REF!</definedName>
    <definedName name="F_19_540" localSheetId="0">#REF!</definedName>
    <definedName name="F_19_540">#REF!</definedName>
    <definedName name="F_19_570" localSheetId="4">#REF!</definedName>
    <definedName name="F_19_570" localSheetId="0">#REF!</definedName>
    <definedName name="F_19_570">#REF!</definedName>
    <definedName name="F_19_60" localSheetId="4">#REF!</definedName>
    <definedName name="F_19_60" localSheetId="0">#REF!</definedName>
    <definedName name="F_19_60">#REF!</definedName>
    <definedName name="F_19_600" localSheetId="4">#REF!</definedName>
    <definedName name="F_19_600" localSheetId="0">#REF!</definedName>
    <definedName name="F_19_600">#REF!</definedName>
    <definedName name="F_19_630" localSheetId="4">#REF!</definedName>
    <definedName name="F_19_630" localSheetId="0">#REF!</definedName>
    <definedName name="F_19_630">#REF!</definedName>
    <definedName name="F_19_660" localSheetId="4">#REF!</definedName>
    <definedName name="F_19_660" localSheetId="0">#REF!</definedName>
    <definedName name="F_19_660">#REF!</definedName>
    <definedName name="F_19_690" localSheetId="4">#REF!</definedName>
    <definedName name="F_19_690" localSheetId="0">#REF!</definedName>
    <definedName name="F_19_690">#REF!</definedName>
    <definedName name="F_19_720" localSheetId="4">#REF!</definedName>
    <definedName name="F_19_720" localSheetId="0">#REF!</definedName>
    <definedName name="F_19_720">#REF!</definedName>
    <definedName name="F_19_90" localSheetId="4">#REF!</definedName>
    <definedName name="F_19_90" localSheetId="0">#REF!</definedName>
    <definedName name="F_19_90">#REF!</definedName>
    <definedName name="F_20_120" localSheetId="4">#REF!</definedName>
    <definedName name="F_20_120" localSheetId="0">#REF!</definedName>
    <definedName name="F_20_120">#REF!</definedName>
    <definedName name="F_20_150" localSheetId="4">#REF!</definedName>
    <definedName name="F_20_150" localSheetId="0">#REF!</definedName>
    <definedName name="F_20_150">#REF!</definedName>
    <definedName name="F_20_180" localSheetId="4">#REF!</definedName>
    <definedName name="F_20_180" localSheetId="0">#REF!</definedName>
    <definedName name="F_20_180">#REF!</definedName>
    <definedName name="F_20_210" localSheetId="4">#REF!</definedName>
    <definedName name="F_20_210" localSheetId="0">#REF!</definedName>
    <definedName name="F_20_210">#REF!</definedName>
    <definedName name="F_20_240" localSheetId="4">#REF!</definedName>
    <definedName name="F_20_240" localSheetId="0">#REF!</definedName>
    <definedName name="F_20_240">#REF!</definedName>
    <definedName name="F_20_270" localSheetId="4">#REF!</definedName>
    <definedName name="F_20_270" localSheetId="0">#REF!</definedName>
    <definedName name="F_20_270">#REF!</definedName>
    <definedName name="F_20_30" localSheetId="4">#REF!</definedName>
    <definedName name="F_20_30" localSheetId="0">#REF!</definedName>
    <definedName name="F_20_30">#REF!</definedName>
    <definedName name="F_20_300" localSheetId="4">#REF!</definedName>
    <definedName name="F_20_300" localSheetId="0">#REF!</definedName>
    <definedName name="F_20_300">#REF!</definedName>
    <definedName name="F_20_330" localSheetId="4">#REF!</definedName>
    <definedName name="F_20_330" localSheetId="0">#REF!</definedName>
    <definedName name="F_20_330">#REF!</definedName>
    <definedName name="F_20_360" localSheetId="4">#REF!</definedName>
    <definedName name="F_20_360" localSheetId="0">#REF!</definedName>
    <definedName name="F_20_360">#REF!</definedName>
    <definedName name="F_20_390" localSheetId="4">#REF!</definedName>
    <definedName name="F_20_390" localSheetId="0">#REF!</definedName>
    <definedName name="F_20_390">#REF!</definedName>
    <definedName name="F_20_420" localSheetId="4">#REF!</definedName>
    <definedName name="F_20_420" localSheetId="0">#REF!</definedName>
    <definedName name="F_20_420">#REF!</definedName>
    <definedName name="F_20_450" localSheetId="4">#REF!</definedName>
    <definedName name="F_20_450" localSheetId="0">#REF!</definedName>
    <definedName name="F_20_450">#REF!</definedName>
    <definedName name="F_20_480" localSheetId="4">#REF!</definedName>
    <definedName name="F_20_480" localSheetId="0">#REF!</definedName>
    <definedName name="F_20_480">#REF!</definedName>
    <definedName name="F_20_510" localSheetId="4">#REF!</definedName>
    <definedName name="F_20_510" localSheetId="0">#REF!</definedName>
    <definedName name="F_20_510">#REF!</definedName>
    <definedName name="F_20_540" localSheetId="4">#REF!</definedName>
    <definedName name="F_20_540" localSheetId="0">#REF!</definedName>
    <definedName name="F_20_540">#REF!</definedName>
    <definedName name="F_20_570" localSheetId="4">#REF!</definedName>
    <definedName name="F_20_570" localSheetId="0">#REF!</definedName>
    <definedName name="F_20_570">#REF!</definedName>
    <definedName name="F_20_60" localSheetId="4">#REF!</definedName>
    <definedName name="F_20_60" localSheetId="0">#REF!</definedName>
    <definedName name="F_20_60">#REF!</definedName>
    <definedName name="F_20_600" localSheetId="4">#REF!</definedName>
    <definedName name="F_20_600" localSheetId="0">#REF!</definedName>
    <definedName name="F_20_600">#REF!</definedName>
    <definedName name="F_20_630" localSheetId="4">#REF!</definedName>
    <definedName name="F_20_630" localSheetId="0">#REF!</definedName>
    <definedName name="F_20_630">#REF!</definedName>
    <definedName name="F_20_660" localSheetId="4">#REF!</definedName>
    <definedName name="F_20_660" localSheetId="0">#REF!</definedName>
    <definedName name="F_20_660">#REF!</definedName>
    <definedName name="F_20_690" localSheetId="4">#REF!</definedName>
    <definedName name="F_20_690" localSheetId="0">#REF!</definedName>
    <definedName name="F_20_690">#REF!</definedName>
    <definedName name="F_20_720" localSheetId="4">#REF!</definedName>
    <definedName name="F_20_720" localSheetId="0">#REF!</definedName>
    <definedName name="F_20_720">#REF!</definedName>
    <definedName name="F_20_90" localSheetId="4">#REF!</definedName>
    <definedName name="F_20_90" localSheetId="0">#REF!</definedName>
    <definedName name="F_20_90">#REF!</definedName>
    <definedName name="FORROS" localSheetId="4">'[1]Bm 8'!#REF!</definedName>
    <definedName name="FORROS" localSheetId="0">'[1]Bm 8'!#REF!</definedName>
    <definedName name="FORROS">'[1]Bm 8'!#REF!</definedName>
    <definedName name="I" localSheetId="4" hidden="1">[3]Poço!#REF!</definedName>
    <definedName name="I" localSheetId="0" hidden="1">[3]Poço!#REF!</definedName>
    <definedName name="I" hidden="1">[3]Poço!#REF!</definedName>
    <definedName name="Impressão_Completa" localSheetId="4">#REF!</definedName>
    <definedName name="Impressão_Completa" localSheetId="0">#REF!</definedName>
    <definedName name="Impressão_Completa">#REF!</definedName>
    <definedName name="Início_do_Empréstimo" localSheetId="4">#REF!</definedName>
    <definedName name="Início_do_Empréstimo" localSheetId="0">#REF!</definedName>
    <definedName name="Início_do_Empréstimo">#REF!</definedName>
    <definedName name="Int" localSheetId="4">#REF!</definedName>
    <definedName name="Int" localSheetId="0">#REF!</definedName>
    <definedName name="Int">#REF!</definedName>
    <definedName name="Linha_de_Título" localSheetId="4">ROW(#REF!)</definedName>
    <definedName name="Linha_de_Título" localSheetId="0">ROW(#REF!)</definedName>
    <definedName name="Linha_de_Título">ROW(#REF!)</definedName>
    <definedName name="lista" localSheetId="4">#REF!</definedName>
    <definedName name="lista" localSheetId="0">#REF!</definedName>
    <definedName name="lista">#REF!</definedName>
    <definedName name="lista.coluna" localSheetId="4">#REF!</definedName>
    <definedName name="lista.coluna" localSheetId="0">#REF!</definedName>
    <definedName name="lista.coluna">#REF!</definedName>
    <definedName name="lista.linha" localSheetId="4">#REF!</definedName>
    <definedName name="lista.linha" localSheetId="0">#REF!</definedName>
    <definedName name="lista.linha">#REF!</definedName>
    <definedName name="nil" localSheetId="4">#REF!</definedName>
    <definedName name="nil" localSheetId="0">#REF!</definedName>
    <definedName name="nil">#REF!</definedName>
    <definedName name="Núm_Pagto" localSheetId="4">#REF!</definedName>
    <definedName name="Núm_Pagto" localSheetId="0">#REF!</definedName>
    <definedName name="Núm_Pagto">#REF!</definedName>
    <definedName name="Núm_Pgto_Por_Ano" localSheetId="4">#REF!</definedName>
    <definedName name="Núm_Pgto_Por_Ano" localSheetId="0">#REF!</definedName>
    <definedName name="Núm_Pgto_Por_Ano">#REF!</definedName>
    <definedName name="Número_de_Pagamentos" localSheetId="4">MATCH(0.01,'CUSTO UNITÁRIO'!Sal_Fin,-1)+1</definedName>
    <definedName name="Número_de_Pagamentos" localSheetId="0">MATCH(0.01,PLANILHA!Sal_Fin,-1)+1</definedName>
    <definedName name="Número_de_Pagamentos">MATCH(0.01,Sal_Fin,-1)+1</definedName>
    <definedName name="Pagamento_Extra" localSheetId="4">#REF!</definedName>
    <definedName name="Pagamento_Extra" localSheetId="0">#REF!</definedName>
    <definedName name="Pagamento_Extra">#REF!</definedName>
    <definedName name="Pagamento_Mensal_Agendado" localSheetId="4">#REF!</definedName>
    <definedName name="Pagamento_Mensal_Agendado" localSheetId="0">#REF!</definedName>
    <definedName name="Pagamento_Mensal_Agendado">#REF!</definedName>
    <definedName name="Pagamentos_Extras_Agendados" localSheetId="4">#REF!</definedName>
    <definedName name="Pagamentos_Extras_Agendados" localSheetId="0">#REF!</definedName>
    <definedName name="Pagamentos_Extras_Agendados">#REF!</definedName>
    <definedName name="Pagto_Total" localSheetId="4">#REF!</definedName>
    <definedName name="Pagto_Total" localSheetId="0">#REF!</definedName>
    <definedName name="Pagto_Total">#REF!</definedName>
    <definedName name="Pgto_Agend" localSheetId="4">#REF!</definedName>
    <definedName name="Pgto_Agend" localSheetId="0">#REF!</definedName>
    <definedName name="Pgto_Agend">#REF!</definedName>
    <definedName name="Princ" localSheetId="4">#REF!</definedName>
    <definedName name="Princ" localSheetId="0">#REF!</definedName>
    <definedName name="Princ">#REF!</definedName>
    <definedName name="REATERRO_DE_VALAS_COMPACTADO_MECANICAMENTE" localSheetId="4">#REF!</definedName>
    <definedName name="REATERRO_DE_VALAS_COMPACTADO_MECANICAMENTE" localSheetId="0">#REF!</definedName>
    <definedName name="REATERRO_DE_VALAS_COMPACTADO_MECANICAMENTE">#REF!</definedName>
    <definedName name="Redefinir_Área_de_Impressão" localSheetId="4">OFFSET('CUSTO UNITÁRIO'!Impressão_Completa,0,0,'CUSTO UNITÁRIO'!Última_Linha)</definedName>
    <definedName name="Redefinir_Área_de_Impressão" localSheetId="0">OFFSET(PLANILHA!Impressão_Completa,0,0,PLANILHA!Última_Linha)</definedName>
    <definedName name="Redefinir_Área_de_Impressão">OFFSET(Impressão_Completa,0,0,Última_Linha)</definedName>
    <definedName name="Sal_Fin" localSheetId="4">#REF!</definedName>
    <definedName name="Sal_Fin" localSheetId="0">#REF!</definedName>
    <definedName name="Sal_Fin">#REF!</definedName>
    <definedName name="Sal_Ini" localSheetId="4">#REF!</definedName>
    <definedName name="Sal_Ini" localSheetId="0">#REF!</definedName>
    <definedName name="Sal_Ini">#REF!</definedName>
    <definedName name="SEINFRA" localSheetId="4">#REF!</definedName>
    <definedName name="SEINFRA" localSheetId="0">#REF!</definedName>
    <definedName name="SEINFRA">#REF!</definedName>
    <definedName name="SG_01_04" localSheetId="4">'[4]Planilha PROJETISTA'!#REF!</definedName>
    <definedName name="SG_01_04" localSheetId="0">'[4]Planilha PROJETISTA'!#REF!</definedName>
    <definedName name="SG_01_04">'[4]Planilha PROJETISTA'!#REF!</definedName>
    <definedName name="SG_01_05" localSheetId="4">'[4]Planilha PROJETISTA'!#REF!</definedName>
    <definedName name="SG_01_05" localSheetId="0">'[4]Planilha PROJETISTA'!#REF!</definedName>
    <definedName name="SG_01_05">'[4]Planilha PROJETISTA'!#REF!</definedName>
    <definedName name="SG_01_06" localSheetId="4">'[4]Planilha PROJETISTA'!#REF!</definedName>
    <definedName name="SG_01_06" localSheetId="0">'[4]Planilha PROJETISTA'!#REF!</definedName>
    <definedName name="SG_01_06">'[4]Planilha PROJETISTA'!#REF!</definedName>
    <definedName name="SG_01_07" localSheetId="4">'[4]Planilha PROJETISTA'!#REF!</definedName>
    <definedName name="SG_01_07" localSheetId="0">'[4]Planilha PROJETISTA'!#REF!</definedName>
    <definedName name="SG_01_07">'[4]Planilha PROJETISTA'!#REF!</definedName>
    <definedName name="SG_01_08" localSheetId="4">'[4]Planilha PROJETISTA'!#REF!</definedName>
    <definedName name="SG_01_08" localSheetId="0">'[4]Planilha PROJETISTA'!#REF!</definedName>
    <definedName name="SG_01_08">'[4]Planilha PROJETISTA'!#REF!</definedName>
    <definedName name="SG_01_09" localSheetId="4">'[4]Planilha PROJETISTA'!#REF!</definedName>
    <definedName name="SG_01_09" localSheetId="0">'[4]Planilha PROJETISTA'!#REF!</definedName>
    <definedName name="SG_01_09">'[4]Planilha PROJETISTA'!#REF!</definedName>
    <definedName name="SG_01_10" localSheetId="4">'[4]Planilha PROJETISTA'!#REF!</definedName>
    <definedName name="SG_01_10" localSheetId="0">'[4]Planilha PROJETISTA'!#REF!</definedName>
    <definedName name="SG_01_10">'[4]Planilha PROJETISTA'!#REF!</definedName>
    <definedName name="SG_01_11" localSheetId="4">'[4]Planilha PROJETISTA'!#REF!</definedName>
    <definedName name="SG_01_11" localSheetId="0">'[4]Planilha PROJETISTA'!#REF!</definedName>
    <definedName name="SG_01_11">'[4]Planilha PROJETISTA'!#REF!</definedName>
    <definedName name="SG_01_12" localSheetId="4">'[4]Planilha PROJETISTA'!#REF!</definedName>
    <definedName name="SG_01_12" localSheetId="0">'[4]Planilha PROJETISTA'!#REF!</definedName>
    <definedName name="SG_01_12">'[4]Planilha PROJETISTA'!#REF!</definedName>
    <definedName name="SG_01_13" localSheetId="4">'[4]Planilha PROJETISTA'!#REF!</definedName>
    <definedName name="SG_01_13" localSheetId="0">'[4]Planilha PROJETISTA'!#REF!</definedName>
    <definedName name="SG_01_13">'[4]Planilha PROJETISTA'!#REF!</definedName>
    <definedName name="SG_01_14" localSheetId="4">'[4]Planilha PROJETISTA'!#REF!</definedName>
    <definedName name="SG_01_14" localSheetId="0">'[4]Planilha PROJETISTA'!#REF!</definedName>
    <definedName name="SG_01_14">'[4]Planilha PROJETISTA'!#REF!</definedName>
    <definedName name="SG_01_15" localSheetId="4">'[4]Planilha PROJETISTA'!#REF!</definedName>
    <definedName name="SG_01_15" localSheetId="0">'[4]Planilha PROJETISTA'!#REF!</definedName>
    <definedName name="SG_01_15">'[4]Planilha PROJETISTA'!#REF!</definedName>
    <definedName name="SG_01_16" localSheetId="4">'[4]Planilha PROJETISTA'!#REF!</definedName>
    <definedName name="SG_01_16" localSheetId="0">'[4]Planilha PROJETISTA'!#REF!</definedName>
    <definedName name="SG_01_16">'[4]Planilha PROJETISTA'!#REF!</definedName>
    <definedName name="SG_01_17" localSheetId="4">'[4]Planilha PROJETISTA'!#REF!</definedName>
    <definedName name="SG_01_17" localSheetId="0">'[4]Planilha PROJETISTA'!#REF!</definedName>
    <definedName name="SG_01_17">'[4]Planilha PROJETISTA'!#REF!</definedName>
    <definedName name="SG_01_18" localSheetId="4">'[4]Planilha PROJETISTA'!#REF!</definedName>
    <definedName name="SG_01_18" localSheetId="0">'[4]Planilha PROJETISTA'!#REF!</definedName>
    <definedName name="SG_01_18">'[4]Planilha PROJETISTA'!#REF!</definedName>
    <definedName name="SG_01_19" localSheetId="4">'[4]Planilha PROJETISTA'!#REF!</definedName>
    <definedName name="SG_01_19" localSheetId="0">'[4]Planilha PROJETISTA'!#REF!</definedName>
    <definedName name="SG_01_19">'[4]Planilha PROJETISTA'!#REF!</definedName>
    <definedName name="SG_01_20" localSheetId="4">'[4]Planilha PROJETISTA'!#REF!</definedName>
    <definedName name="SG_01_20" localSheetId="0">'[4]Planilha PROJETISTA'!#REF!</definedName>
    <definedName name="SG_01_20">'[4]Planilha PROJETISTA'!#REF!</definedName>
    <definedName name="SG_02_09" localSheetId="4">'[4]Planilha PROJETISTA'!#REF!</definedName>
    <definedName name="SG_02_09" localSheetId="0">'[4]Planilha PROJETISTA'!#REF!</definedName>
    <definedName name="SG_02_09">'[4]Planilha PROJETISTA'!#REF!</definedName>
    <definedName name="SG_02_10" localSheetId="4">'[4]Planilha PROJETISTA'!#REF!</definedName>
    <definedName name="SG_02_10" localSheetId="0">'[4]Planilha PROJETISTA'!#REF!</definedName>
    <definedName name="SG_02_10">'[4]Planilha PROJETISTA'!#REF!</definedName>
    <definedName name="SG_02_11" localSheetId="4">'[4]Planilha PROJETISTA'!#REF!</definedName>
    <definedName name="SG_02_11" localSheetId="0">'[4]Planilha PROJETISTA'!#REF!</definedName>
    <definedName name="SG_02_11">'[4]Planilha PROJETISTA'!#REF!</definedName>
    <definedName name="SG_02_12" localSheetId="4">'[4]Planilha PROJETISTA'!#REF!</definedName>
    <definedName name="SG_02_12" localSheetId="0">'[4]Planilha PROJETISTA'!#REF!</definedName>
    <definedName name="SG_02_12">'[4]Planilha PROJETISTA'!#REF!</definedName>
    <definedName name="SG_02_13" localSheetId="4">'[4]Planilha PROJETISTA'!#REF!</definedName>
    <definedName name="SG_02_13" localSheetId="0">'[4]Planilha PROJETISTA'!#REF!</definedName>
    <definedName name="SG_02_13">'[4]Planilha PROJETISTA'!#REF!</definedName>
    <definedName name="SG_02_14" localSheetId="4">'[4]Planilha PROJETISTA'!#REF!</definedName>
    <definedName name="SG_02_14" localSheetId="0">'[4]Planilha PROJETISTA'!#REF!</definedName>
    <definedName name="SG_02_14">'[4]Planilha PROJETISTA'!#REF!</definedName>
    <definedName name="SG_02_15" localSheetId="4">'[4]Planilha PROJETISTA'!#REF!</definedName>
    <definedName name="SG_02_15" localSheetId="0">'[4]Planilha PROJETISTA'!#REF!</definedName>
    <definedName name="SG_02_15">'[4]Planilha PROJETISTA'!#REF!</definedName>
    <definedName name="SG_02_16" localSheetId="4">'[4]Planilha PROJETISTA'!#REF!</definedName>
    <definedName name="SG_02_16" localSheetId="0">'[4]Planilha PROJETISTA'!#REF!</definedName>
    <definedName name="SG_02_16">'[4]Planilha PROJETISTA'!#REF!</definedName>
    <definedName name="SG_02_17" localSheetId="4">'[4]Planilha PROJETISTA'!#REF!</definedName>
    <definedName name="SG_02_17" localSheetId="0">'[4]Planilha PROJETISTA'!#REF!</definedName>
    <definedName name="SG_02_17">'[4]Planilha PROJETISTA'!#REF!</definedName>
    <definedName name="SG_02_18" localSheetId="4">'[4]Planilha PROJETISTA'!#REF!</definedName>
    <definedName name="SG_02_18" localSheetId="0">'[4]Planilha PROJETISTA'!#REF!</definedName>
    <definedName name="SG_02_18">'[4]Planilha PROJETISTA'!#REF!</definedName>
    <definedName name="SG_02_19" localSheetId="4">'[4]Planilha PROJETISTA'!#REF!</definedName>
    <definedName name="SG_02_19" localSheetId="0">'[4]Planilha PROJETISTA'!#REF!</definedName>
    <definedName name="SG_02_19">'[4]Planilha PROJETISTA'!#REF!</definedName>
    <definedName name="SG_02_20" localSheetId="4">'[4]Planilha PROJETISTA'!#REF!</definedName>
    <definedName name="SG_02_20" localSheetId="0">'[4]Planilha PROJETISTA'!#REF!</definedName>
    <definedName name="SG_02_20">'[4]Planilha PROJETISTA'!#REF!</definedName>
    <definedName name="SG_03_16" localSheetId="4">'[4]Planilha PROJETISTA'!#REF!</definedName>
    <definedName name="SG_03_16" localSheetId="0">'[4]Planilha PROJETISTA'!#REF!</definedName>
    <definedName name="SG_03_16">'[4]Planilha PROJETISTA'!#REF!</definedName>
    <definedName name="SG_03_17" localSheetId="4">'[4]Planilha PROJETISTA'!#REF!</definedName>
    <definedName name="SG_03_17" localSheetId="0">'[4]Planilha PROJETISTA'!#REF!</definedName>
    <definedName name="SG_03_17">'[4]Planilha PROJETISTA'!#REF!</definedName>
    <definedName name="SG_03_18" localSheetId="4">'[4]Planilha PROJETISTA'!#REF!</definedName>
    <definedName name="SG_03_18" localSheetId="0">'[4]Planilha PROJETISTA'!#REF!</definedName>
    <definedName name="SG_03_18">'[4]Planilha PROJETISTA'!#REF!</definedName>
    <definedName name="SG_03_19" localSheetId="4">'[4]Planilha PROJETISTA'!#REF!</definedName>
    <definedName name="SG_03_19" localSheetId="0">'[4]Planilha PROJETISTA'!#REF!</definedName>
    <definedName name="SG_03_19">'[4]Planilha PROJETISTA'!#REF!</definedName>
    <definedName name="SG_03_20" localSheetId="4">'[4]Planilha PROJETISTA'!#REF!</definedName>
    <definedName name="SG_03_20" localSheetId="0">'[4]Planilha PROJETISTA'!#REF!</definedName>
    <definedName name="SG_03_20">'[4]Planilha PROJETISTA'!#REF!</definedName>
    <definedName name="SG_04_04" localSheetId="4">'[4]Planilha PROJETISTA'!#REF!</definedName>
    <definedName name="SG_04_04" localSheetId="0">'[4]Planilha PROJETISTA'!#REF!</definedName>
    <definedName name="SG_04_04">'[4]Planilha PROJETISTA'!#REF!</definedName>
    <definedName name="SG_04_05" localSheetId="4">'[4]Planilha PROJETISTA'!#REF!</definedName>
    <definedName name="SG_04_05" localSheetId="0">'[4]Planilha PROJETISTA'!#REF!</definedName>
    <definedName name="SG_04_05">'[4]Planilha PROJETISTA'!#REF!</definedName>
    <definedName name="SG_04_06" localSheetId="4">'[4]Planilha PROJETISTA'!#REF!</definedName>
    <definedName name="SG_04_06" localSheetId="0">'[4]Planilha PROJETISTA'!#REF!</definedName>
    <definedName name="SG_04_06">'[4]Planilha PROJETISTA'!#REF!</definedName>
    <definedName name="SG_04_07" localSheetId="4">'[4]Planilha PROJETISTA'!#REF!</definedName>
    <definedName name="SG_04_07" localSheetId="0">'[4]Planilha PROJETISTA'!#REF!</definedName>
    <definedName name="SG_04_07">'[4]Planilha PROJETISTA'!#REF!</definedName>
    <definedName name="SG_04_08" localSheetId="4">'[4]Planilha PROJETISTA'!#REF!</definedName>
    <definedName name="SG_04_08" localSheetId="0">'[4]Planilha PROJETISTA'!#REF!</definedName>
    <definedName name="SG_04_08">'[4]Planilha PROJETISTA'!#REF!</definedName>
    <definedName name="SG_04_09" localSheetId="4">'[4]Planilha PROJETISTA'!#REF!</definedName>
    <definedName name="SG_04_09" localSheetId="0">'[4]Planilha PROJETISTA'!#REF!</definedName>
    <definedName name="SG_04_09">'[4]Planilha PROJETISTA'!#REF!</definedName>
    <definedName name="SG_04_10" localSheetId="4">'[4]Planilha PROJETISTA'!#REF!</definedName>
    <definedName name="SG_04_10" localSheetId="0">'[4]Planilha PROJETISTA'!#REF!</definedName>
    <definedName name="SG_04_10">'[4]Planilha PROJETISTA'!#REF!</definedName>
    <definedName name="SG_04_11" localSheetId="4">'[4]Planilha PROJETISTA'!#REF!</definedName>
    <definedName name="SG_04_11" localSheetId="0">'[4]Planilha PROJETISTA'!#REF!</definedName>
    <definedName name="SG_04_11">'[4]Planilha PROJETISTA'!#REF!</definedName>
    <definedName name="SG_04_12" localSheetId="4">'[4]Planilha PROJETISTA'!#REF!</definedName>
    <definedName name="SG_04_12" localSheetId="0">'[4]Planilha PROJETISTA'!#REF!</definedName>
    <definedName name="SG_04_12">'[4]Planilha PROJETISTA'!#REF!</definedName>
    <definedName name="SG_04_13" localSheetId="4">'[4]Planilha PROJETISTA'!#REF!</definedName>
    <definedName name="SG_04_13" localSheetId="0">'[4]Planilha PROJETISTA'!#REF!</definedName>
    <definedName name="SG_04_13">'[4]Planilha PROJETISTA'!#REF!</definedName>
    <definedName name="SG_04_14" localSheetId="4">'[4]Planilha PROJETISTA'!#REF!</definedName>
    <definedName name="SG_04_14" localSheetId="0">'[4]Planilha PROJETISTA'!#REF!</definedName>
    <definedName name="SG_04_14">'[4]Planilha PROJETISTA'!#REF!</definedName>
    <definedName name="SG_04_15" localSheetId="4">'[4]Planilha PROJETISTA'!#REF!</definedName>
    <definedName name="SG_04_15" localSheetId="0">'[4]Planilha PROJETISTA'!#REF!</definedName>
    <definedName name="SG_04_15">'[4]Planilha PROJETISTA'!#REF!</definedName>
    <definedName name="SG_04_16" localSheetId="4">'[4]Planilha PROJETISTA'!#REF!</definedName>
    <definedName name="SG_04_16" localSheetId="0">'[4]Planilha PROJETISTA'!#REF!</definedName>
    <definedName name="SG_04_16">'[4]Planilha PROJETISTA'!#REF!</definedName>
    <definedName name="SG_04_17" localSheetId="4">'[4]Planilha PROJETISTA'!#REF!</definedName>
    <definedName name="SG_04_17" localSheetId="0">'[4]Planilha PROJETISTA'!#REF!</definedName>
    <definedName name="SG_04_17">'[4]Planilha PROJETISTA'!#REF!</definedName>
    <definedName name="SG_04_18" localSheetId="4">'[4]Planilha PROJETISTA'!#REF!</definedName>
    <definedName name="SG_04_18" localSheetId="0">'[4]Planilha PROJETISTA'!#REF!</definedName>
    <definedName name="SG_04_18">'[4]Planilha PROJETISTA'!#REF!</definedName>
    <definedName name="SG_04_19" localSheetId="4">'[4]Planilha PROJETISTA'!#REF!</definedName>
    <definedName name="SG_04_19" localSheetId="0">'[4]Planilha PROJETISTA'!#REF!</definedName>
    <definedName name="SG_04_19">'[4]Planilha PROJETISTA'!#REF!</definedName>
    <definedName name="SG_04_20" localSheetId="4">'[4]Planilha PROJETISTA'!#REF!</definedName>
    <definedName name="SG_04_20" localSheetId="0">'[4]Planilha PROJETISTA'!#REF!</definedName>
    <definedName name="SG_04_20">'[4]Planilha PROJETISTA'!#REF!</definedName>
    <definedName name="SG_05_02" localSheetId="4">'[4]Planilha PROJETISTA'!#REF!</definedName>
    <definedName name="SG_05_02" localSheetId="0">'[4]Planilha PROJETISTA'!#REF!</definedName>
    <definedName name="SG_05_02">'[4]Planilha PROJETISTA'!#REF!</definedName>
    <definedName name="SG_05_03" localSheetId="4">'[4]Planilha PROJETISTA'!#REF!</definedName>
    <definedName name="SG_05_03" localSheetId="0">'[4]Planilha PROJETISTA'!#REF!</definedName>
    <definedName name="SG_05_03">'[4]Planilha PROJETISTA'!#REF!</definedName>
    <definedName name="SG_05_07" localSheetId="4">'[4]Planilha PROJETISTA'!#REF!</definedName>
    <definedName name="SG_05_07" localSheetId="0">'[4]Planilha PROJETISTA'!#REF!</definedName>
    <definedName name="SG_05_07">'[4]Planilha PROJETISTA'!#REF!</definedName>
    <definedName name="SG_05_08" localSheetId="4">'[4]Planilha PROJETISTA'!#REF!</definedName>
    <definedName name="SG_05_08" localSheetId="0">'[4]Planilha PROJETISTA'!#REF!</definedName>
    <definedName name="SG_05_08">'[4]Planilha PROJETISTA'!#REF!</definedName>
    <definedName name="SG_05_11" localSheetId="4">'[4]Planilha PROJETISTA'!#REF!</definedName>
    <definedName name="SG_05_11" localSheetId="0">'[4]Planilha PROJETISTA'!#REF!</definedName>
    <definedName name="SG_05_11">'[4]Planilha PROJETISTA'!#REF!</definedName>
    <definedName name="SG_05_14" localSheetId="4">'[4]Planilha PROJETISTA'!#REF!</definedName>
    <definedName name="SG_05_14" localSheetId="0">'[4]Planilha PROJETISTA'!#REF!</definedName>
    <definedName name="SG_05_14">'[4]Planilha PROJETISTA'!#REF!</definedName>
    <definedName name="SG_05_15" localSheetId="4">'[4]Planilha PROJETISTA'!#REF!</definedName>
    <definedName name="SG_05_15" localSheetId="0">'[4]Planilha PROJETISTA'!#REF!</definedName>
    <definedName name="SG_05_15">'[4]Planilha PROJETISTA'!#REF!</definedName>
    <definedName name="SG_05_16" localSheetId="4">'[4]Planilha PROJETISTA'!#REF!</definedName>
    <definedName name="SG_05_16" localSheetId="0">'[4]Planilha PROJETISTA'!#REF!</definedName>
    <definedName name="SG_05_16">'[4]Planilha PROJETISTA'!#REF!</definedName>
    <definedName name="SG_05_17" localSheetId="4">'[4]Planilha PROJETISTA'!#REF!</definedName>
    <definedName name="SG_05_17" localSheetId="0">'[4]Planilha PROJETISTA'!#REF!</definedName>
    <definedName name="SG_05_17">'[4]Planilha PROJETISTA'!#REF!</definedName>
    <definedName name="SG_05_18" localSheetId="4">'[4]Planilha PROJETISTA'!#REF!</definedName>
    <definedName name="SG_05_18" localSheetId="0">'[4]Planilha PROJETISTA'!#REF!</definedName>
    <definedName name="SG_05_18">'[4]Planilha PROJETISTA'!#REF!</definedName>
    <definedName name="SG_05_19" localSheetId="4">'[4]Planilha PROJETISTA'!#REF!</definedName>
    <definedName name="SG_05_19" localSheetId="0">'[4]Planilha PROJETISTA'!#REF!</definedName>
    <definedName name="SG_05_19">'[4]Planilha PROJETISTA'!#REF!</definedName>
    <definedName name="SG_05_20" localSheetId="4">'[4]Planilha PROJETISTA'!#REF!</definedName>
    <definedName name="SG_05_20" localSheetId="0">'[4]Planilha PROJETISTA'!#REF!</definedName>
    <definedName name="SG_05_20">'[4]Planilha PROJETISTA'!#REF!</definedName>
    <definedName name="SG_06_04" localSheetId="4">'[4]Planilha PROJETISTA'!#REF!</definedName>
    <definedName name="SG_06_04" localSheetId="0">'[4]Planilha PROJETISTA'!#REF!</definedName>
    <definedName name="SG_06_04">'[4]Planilha PROJETISTA'!#REF!</definedName>
    <definedName name="SG_06_05" localSheetId="4">'[4]Planilha PROJETISTA'!#REF!</definedName>
    <definedName name="SG_06_05" localSheetId="0">'[4]Planilha PROJETISTA'!#REF!</definedName>
    <definedName name="SG_06_05">'[4]Planilha PROJETISTA'!#REF!</definedName>
    <definedName name="SG_06_06" localSheetId="4">'[4]Planilha PROJETISTA'!#REF!</definedName>
    <definedName name="SG_06_06" localSheetId="0">'[4]Planilha PROJETISTA'!#REF!</definedName>
    <definedName name="SG_06_06">'[4]Planilha PROJETISTA'!#REF!</definedName>
    <definedName name="SG_06_07" localSheetId="4">'[4]Planilha PROJETISTA'!#REF!</definedName>
    <definedName name="SG_06_07" localSheetId="0">'[4]Planilha PROJETISTA'!#REF!</definedName>
    <definedName name="SG_06_07">'[4]Planilha PROJETISTA'!#REF!</definedName>
    <definedName name="SG_06_08" localSheetId="4">'[4]Planilha PROJETISTA'!#REF!</definedName>
    <definedName name="SG_06_08" localSheetId="0">'[4]Planilha PROJETISTA'!#REF!</definedName>
    <definedName name="SG_06_08">'[4]Planilha PROJETISTA'!#REF!</definedName>
    <definedName name="SG_06_09" localSheetId="4">'[4]Planilha PROJETISTA'!#REF!</definedName>
    <definedName name="SG_06_09" localSheetId="0">'[4]Planilha PROJETISTA'!#REF!</definedName>
    <definedName name="SG_06_09">'[4]Planilha PROJETISTA'!#REF!</definedName>
    <definedName name="SG_06_10" localSheetId="4">'[4]Planilha PROJETISTA'!#REF!</definedName>
    <definedName name="SG_06_10" localSheetId="0">'[4]Planilha PROJETISTA'!#REF!</definedName>
    <definedName name="SG_06_10">'[4]Planilha PROJETISTA'!#REF!</definedName>
    <definedName name="SG_06_11" localSheetId="4">'[4]Planilha PROJETISTA'!#REF!</definedName>
    <definedName name="SG_06_11" localSheetId="0">'[4]Planilha PROJETISTA'!#REF!</definedName>
    <definedName name="SG_06_11">'[4]Planilha PROJETISTA'!#REF!</definedName>
    <definedName name="SG_06_12" localSheetId="4">'[4]Planilha PROJETISTA'!#REF!</definedName>
    <definedName name="SG_06_12" localSheetId="0">'[4]Planilha PROJETISTA'!#REF!</definedName>
    <definedName name="SG_06_12">'[4]Planilha PROJETISTA'!#REF!</definedName>
    <definedName name="SG_06_13" localSheetId="4">'[4]Planilha PROJETISTA'!#REF!</definedName>
    <definedName name="SG_06_13" localSheetId="0">'[4]Planilha PROJETISTA'!#REF!</definedName>
    <definedName name="SG_06_13">'[4]Planilha PROJETISTA'!#REF!</definedName>
    <definedName name="SG_06_14" localSheetId="4">'[4]Planilha PROJETISTA'!#REF!</definedName>
    <definedName name="SG_06_14" localSheetId="0">'[4]Planilha PROJETISTA'!#REF!</definedName>
    <definedName name="SG_06_14">'[4]Planilha PROJETISTA'!#REF!</definedName>
    <definedName name="SG_06_15" localSheetId="4">'[4]Planilha PROJETISTA'!#REF!</definedName>
    <definedName name="SG_06_15" localSheetId="0">'[4]Planilha PROJETISTA'!#REF!</definedName>
    <definedName name="SG_06_15">'[4]Planilha PROJETISTA'!#REF!</definedName>
    <definedName name="SG_06_16" localSheetId="4">'[4]Planilha PROJETISTA'!#REF!</definedName>
    <definedName name="SG_06_16" localSheetId="0">'[4]Planilha PROJETISTA'!#REF!</definedName>
    <definedName name="SG_06_16">'[4]Planilha PROJETISTA'!#REF!</definedName>
    <definedName name="SG_06_17" localSheetId="4">'[4]Planilha PROJETISTA'!#REF!</definedName>
    <definedName name="SG_06_17" localSheetId="0">'[4]Planilha PROJETISTA'!#REF!</definedName>
    <definedName name="SG_06_17">'[4]Planilha PROJETISTA'!#REF!</definedName>
    <definedName name="SG_06_18" localSheetId="4">'[4]Planilha PROJETISTA'!#REF!</definedName>
    <definedName name="SG_06_18" localSheetId="0">'[4]Planilha PROJETISTA'!#REF!</definedName>
    <definedName name="SG_06_18">'[4]Planilha PROJETISTA'!#REF!</definedName>
    <definedName name="SG_06_19" localSheetId="4">'[4]Planilha PROJETISTA'!#REF!</definedName>
    <definedName name="SG_06_19" localSheetId="0">'[4]Planilha PROJETISTA'!#REF!</definedName>
    <definedName name="SG_06_19">'[4]Planilha PROJETISTA'!#REF!</definedName>
    <definedName name="SG_06_20" localSheetId="4">'[4]Planilha PROJETISTA'!#REF!</definedName>
    <definedName name="SG_06_20" localSheetId="0">'[4]Planilha PROJETISTA'!#REF!</definedName>
    <definedName name="SG_06_20">'[4]Planilha PROJETISTA'!#REF!</definedName>
    <definedName name="SG_07_02" localSheetId="4">'[4]Planilha PROJETISTA'!#REF!</definedName>
    <definedName name="SG_07_02" localSheetId="0">'[4]Planilha PROJETISTA'!#REF!</definedName>
    <definedName name="SG_07_02">'[4]Planilha PROJETISTA'!#REF!</definedName>
    <definedName name="SG_07_03" localSheetId="4">'[4]Planilha PROJETISTA'!#REF!</definedName>
    <definedName name="SG_07_03" localSheetId="0">'[4]Planilha PROJETISTA'!#REF!</definedName>
    <definedName name="SG_07_03">'[4]Planilha PROJETISTA'!#REF!</definedName>
    <definedName name="SG_07_04" localSheetId="4">'[4]Planilha PROJETISTA'!#REF!</definedName>
    <definedName name="SG_07_04" localSheetId="0">'[4]Planilha PROJETISTA'!#REF!</definedName>
    <definedName name="SG_07_04">'[4]Planilha PROJETISTA'!#REF!</definedName>
    <definedName name="SG_07_05" localSheetId="4">'[4]Planilha PROJETISTA'!#REF!</definedName>
    <definedName name="SG_07_05" localSheetId="0">'[4]Planilha PROJETISTA'!#REF!</definedName>
    <definedName name="SG_07_05">'[4]Planilha PROJETISTA'!#REF!</definedName>
    <definedName name="SG_07_06" localSheetId="4">'[4]Planilha PROJETISTA'!#REF!</definedName>
    <definedName name="SG_07_06" localSheetId="0">'[4]Planilha PROJETISTA'!#REF!</definedName>
    <definedName name="SG_07_06">'[4]Planilha PROJETISTA'!#REF!</definedName>
    <definedName name="SG_07_07" localSheetId="4">'[4]Planilha PROJETISTA'!#REF!</definedName>
    <definedName name="SG_07_07" localSheetId="0">'[4]Planilha PROJETISTA'!#REF!</definedName>
    <definedName name="SG_07_07">'[4]Planilha PROJETISTA'!#REF!</definedName>
    <definedName name="SG_07_08" localSheetId="4">'[4]Planilha PROJETISTA'!#REF!</definedName>
    <definedName name="SG_07_08" localSheetId="0">'[4]Planilha PROJETISTA'!#REF!</definedName>
    <definedName name="SG_07_08">'[4]Planilha PROJETISTA'!#REF!</definedName>
    <definedName name="SG_07_09" localSheetId="4">'[4]Planilha PROJETISTA'!#REF!</definedName>
    <definedName name="SG_07_09" localSheetId="0">'[4]Planilha PROJETISTA'!#REF!</definedName>
    <definedName name="SG_07_09">'[4]Planilha PROJETISTA'!#REF!</definedName>
    <definedName name="SG_07_10" localSheetId="4">'[4]Planilha PROJETISTA'!#REF!</definedName>
    <definedName name="SG_07_10" localSheetId="0">'[4]Planilha PROJETISTA'!#REF!</definedName>
    <definedName name="SG_07_10">'[4]Planilha PROJETISTA'!#REF!</definedName>
    <definedName name="SG_07_11" localSheetId="4">'[4]Planilha PROJETISTA'!#REF!</definedName>
    <definedName name="SG_07_11" localSheetId="0">'[4]Planilha PROJETISTA'!#REF!</definedName>
    <definedName name="SG_07_11">'[4]Planilha PROJETISTA'!#REF!</definedName>
    <definedName name="SG_07_12" localSheetId="4">'[4]Planilha PROJETISTA'!#REF!</definedName>
    <definedName name="SG_07_12" localSheetId="0">'[4]Planilha PROJETISTA'!#REF!</definedName>
    <definedName name="SG_07_12">'[4]Planilha PROJETISTA'!#REF!</definedName>
    <definedName name="SG_07_13" localSheetId="4">'[4]Planilha PROJETISTA'!#REF!</definedName>
    <definedName name="SG_07_13" localSheetId="0">'[4]Planilha PROJETISTA'!#REF!</definedName>
    <definedName name="SG_07_13">'[4]Planilha PROJETISTA'!#REF!</definedName>
    <definedName name="SG_07_14" localSheetId="4">'[4]Planilha PROJETISTA'!#REF!</definedName>
    <definedName name="SG_07_14" localSheetId="0">'[4]Planilha PROJETISTA'!#REF!</definedName>
    <definedName name="SG_07_14">'[4]Planilha PROJETISTA'!#REF!</definedName>
    <definedName name="SG_07_15" localSheetId="4">'[4]Planilha PROJETISTA'!#REF!</definedName>
    <definedName name="SG_07_15" localSheetId="0">'[4]Planilha PROJETISTA'!#REF!</definedName>
    <definedName name="SG_07_15">'[4]Planilha PROJETISTA'!#REF!</definedName>
    <definedName name="SG_07_16" localSheetId="4">'[4]Planilha PROJETISTA'!#REF!</definedName>
    <definedName name="SG_07_16" localSheetId="0">'[4]Planilha PROJETISTA'!#REF!</definedName>
    <definedName name="SG_07_16">'[4]Planilha PROJETISTA'!#REF!</definedName>
    <definedName name="SG_07_17" localSheetId="4">'[4]Planilha PROJETISTA'!#REF!</definedName>
    <definedName name="SG_07_17" localSheetId="0">'[4]Planilha PROJETISTA'!#REF!</definedName>
    <definedName name="SG_07_17">'[4]Planilha PROJETISTA'!#REF!</definedName>
    <definedName name="SG_07_18" localSheetId="4">'[4]Planilha PROJETISTA'!#REF!</definedName>
    <definedName name="SG_07_18" localSheetId="0">'[4]Planilha PROJETISTA'!#REF!</definedName>
    <definedName name="SG_07_18">'[4]Planilha PROJETISTA'!#REF!</definedName>
    <definedName name="SG_07_19" localSheetId="4">'[4]Planilha PROJETISTA'!#REF!</definedName>
    <definedName name="SG_07_19" localSheetId="0">'[4]Planilha PROJETISTA'!#REF!</definedName>
    <definedName name="SG_07_19">'[4]Planilha PROJETISTA'!#REF!</definedName>
    <definedName name="SG_07_20" localSheetId="4">'[4]Planilha PROJETISTA'!#REF!</definedName>
    <definedName name="SG_07_20" localSheetId="0">'[4]Planilha PROJETISTA'!#REF!</definedName>
    <definedName name="SG_07_20">'[4]Planilha PROJETISTA'!#REF!</definedName>
    <definedName name="SG_08_02" localSheetId="4">'[4]Planilha PROJETISTA'!#REF!</definedName>
    <definedName name="SG_08_02" localSheetId="0">'[4]Planilha PROJETISTA'!#REF!</definedName>
    <definedName name="SG_08_02">'[4]Planilha PROJETISTA'!#REF!</definedName>
    <definedName name="SG_08_03" localSheetId="4">'[4]Planilha PROJETISTA'!#REF!</definedName>
    <definedName name="SG_08_03" localSheetId="0">'[4]Planilha PROJETISTA'!#REF!</definedName>
    <definedName name="SG_08_03">'[4]Planilha PROJETISTA'!#REF!</definedName>
    <definedName name="SG_08_04" localSheetId="4">'[4]Planilha PROJETISTA'!#REF!</definedName>
    <definedName name="SG_08_04" localSheetId="0">'[4]Planilha PROJETISTA'!#REF!</definedName>
    <definedName name="SG_08_04">'[4]Planilha PROJETISTA'!#REF!</definedName>
    <definedName name="SG_08_05" localSheetId="4">'[4]Planilha PROJETISTA'!#REF!</definedName>
    <definedName name="SG_08_05" localSheetId="0">'[4]Planilha PROJETISTA'!#REF!</definedName>
    <definedName name="SG_08_05">'[4]Planilha PROJETISTA'!#REF!</definedName>
    <definedName name="SG_08_06" localSheetId="4">'[4]Planilha PROJETISTA'!#REF!</definedName>
    <definedName name="SG_08_06" localSheetId="0">'[4]Planilha PROJETISTA'!#REF!</definedName>
    <definedName name="SG_08_06">'[4]Planilha PROJETISTA'!#REF!</definedName>
    <definedName name="SG_08_07" localSheetId="4">'[4]Planilha PROJETISTA'!#REF!</definedName>
    <definedName name="SG_08_07" localSheetId="0">'[4]Planilha PROJETISTA'!#REF!</definedName>
    <definedName name="SG_08_07">'[4]Planilha PROJETISTA'!#REF!</definedName>
    <definedName name="SG_08_08" localSheetId="4">'[4]Planilha PROJETISTA'!#REF!</definedName>
    <definedName name="SG_08_08" localSheetId="0">'[4]Planilha PROJETISTA'!#REF!</definedName>
    <definedName name="SG_08_08">'[4]Planilha PROJETISTA'!#REF!</definedName>
    <definedName name="SG_08_09" localSheetId="4">'[4]Planilha PROJETISTA'!#REF!</definedName>
    <definedName name="SG_08_09" localSheetId="0">'[4]Planilha PROJETISTA'!#REF!</definedName>
    <definedName name="SG_08_09">'[4]Planilha PROJETISTA'!#REF!</definedName>
    <definedName name="SG_08_10" localSheetId="4">'[4]Planilha PROJETISTA'!#REF!</definedName>
    <definedName name="SG_08_10" localSheetId="0">'[4]Planilha PROJETISTA'!#REF!</definedName>
    <definedName name="SG_08_10">'[4]Planilha PROJETISTA'!#REF!</definedName>
    <definedName name="SG_08_11" localSheetId="4">'[4]Planilha PROJETISTA'!#REF!</definedName>
    <definedName name="SG_08_11" localSheetId="0">'[4]Planilha PROJETISTA'!#REF!</definedName>
    <definedName name="SG_08_11">'[4]Planilha PROJETISTA'!#REF!</definedName>
    <definedName name="SG_08_12" localSheetId="4">'[4]Planilha PROJETISTA'!#REF!</definedName>
    <definedName name="SG_08_12" localSheetId="0">'[4]Planilha PROJETISTA'!#REF!</definedName>
    <definedName name="SG_08_12">'[4]Planilha PROJETISTA'!#REF!</definedName>
    <definedName name="SG_08_13" localSheetId="4">'[4]Planilha PROJETISTA'!#REF!</definedName>
    <definedName name="SG_08_13" localSheetId="0">'[4]Planilha PROJETISTA'!#REF!</definedName>
    <definedName name="SG_08_13">'[4]Planilha PROJETISTA'!#REF!</definedName>
    <definedName name="SG_08_14" localSheetId="4">'[4]Planilha PROJETISTA'!#REF!</definedName>
    <definedName name="SG_08_14" localSheetId="0">'[4]Planilha PROJETISTA'!#REF!</definedName>
    <definedName name="SG_08_14">'[4]Planilha PROJETISTA'!#REF!</definedName>
    <definedName name="SG_08_15" localSheetId="4">'[4]Planilha PROJETISTA'!#REF!</definedName>
    <definedName name="SG_08_15" localSheetId="0">'[4]Planilha PROJETISTA'!#REF!</definedName>
    <definedName name="SG_08_15">'[4]Planilha PROJETISTA'!#REF!</definedName>
    <definedName name="SG_08_16" localSheetId="4">'[4]Planilha PROJETISTA'!#REF!</definedName>
    <definedName name="SG_08_16" localSheetId="0">'[4]Planilha PROJETISTA'!#REF!</definedName>
    <definedName name="SG_08_16">'[4]Planilha PROJETISTA'!#REF!</definedName>
    <definedName name="SG_08_17" localSheetId="4">'[4]Planilha PROJETISTA'!#REF!</definedName>
    <definedName name="SG_08_17" localSheetId="0">'[4]Planilha PROJETISTA'!#REF!</definedName>
    <definedName name="SG_08_17">'[4]Planilha PROJETISTA'!#REF!</definedName>
    <definedName name="SG_08_18" localSheetId="4">'[4]Planilha PROJETISTA'!#REF!</definedName>
    <definedName name="SG_08_18" localSheetId="0">'[4]Planilha PROJETISTA'!#REF!</definedName>
    <definedName name="SG_08_18">'[4]Planilha PROJETISTA'!#REF!</definedName>
    <definedName name="SG_08_19" localSheetId="4">'[4]Planilha PROJETISTA'!#REF!</definedName>
    <definedName name="SG_08_19" localSheetId="0">'[4]Planilha PROJETISTA'!#REF!</definedName>
    <definedName name="SG_08_19">'[4]Planilha PROJETISTA'!#REF!</definedName>
    <definedName name="SG_08_20" localSheetId="4">'[4]Planilha PROJETISTA'!#REF!</definedName>
    <definedName name="SG_08_20" localSheetId="0">'[4]Planilha PROJETISTA'!#REF!</definedName>
    <definedName name="SG_08_20">'[4]Planilha PROJETISTA'!#REF!</definedName>
    <definedName name="SG_09_03" localSheetId="4">'[4]Planilha PROJETISTA'!#REF!</definedName>
    <definedName name="SG_09_03" localSheetId="0">'[4]Planilha PROJETISTA'!#REF!</definedName>
    <definedName name="SG_09_03">'[4]Planilha PROJETISTA'!#REF!</definedName>
    <definedName name="SG_09_04" localSheetId="4">'[4]Planilha PROJETISTA'!#REF!</definedName>
    <definedName name="SG_09_04" localSheetId="0">'[4]Planilha PROJETISTA'!#REF!</definedName>
    <definedName name="SG_09_04">'[4]Planilha PROJETISTA'!#REF!</definedName>
    <definedName name="SG_09_05" localSheetId="4">'[4]Planilha PROJETISTA'!#REF!</definedName>
    <definedName name="SG_09_05" localSheetId="0">'[4]Planilha PROJETISTA'!#REF!</definedName>
    <definedName name="SG_09_05">'[4]Planilha PROJETISTA'!#REF!</definedName>
    <definedName name="SG_09_06" localSheetId="4">'[4]Planilha PROJETISTA'!#REF!</definedName>
    <definedName name="SG_09_06" localSheetId="0">'[4]Planilha PROJETISTA'!#REF!</definedName>
    <definedName name="SG_09_06">'[4]Planilha PROJETISTA'!#REF!</definedName>
    <definedName name="SG_09_07" localSheetId="4">'[4]Planilha PROJETISTA'!#REF!</definedName>
    <definedName name="SG_09_07" localSheetId="0">'[4]Planilha PROJETISTA'!#REF!</definedName>
    <definedName name="SG_09_07">'[4]Planilha PROJETISTA'!#REF!</definedName>
    <definedName name="SG_09_08" localSheetId="4">'[4]Planilha PROJETISTA'!#REF!</definedName>
    <definedName name="SG_09_08" localSheetId="0">'[4]Planilha PROJETISTA'!#REF!</definedName>
    <definedName name="SG_09_08">'[4]Planilha PROJETISTA'!#REF!</definedName>
    <definedName name="SG_09_09" localSheetId="4">'[4]Planilha PROJETISTA'!#REF!</definedName>
    <definedName name="SG_09_09" localSheetId="0">'[4]Planilha PROJETISTA'!#REF!</definedName>
    <definedName name="SG_09_09">'[4]Planilha PROJETISTA'!#REF!</definedName>
    <definedName name="SG_09_10" localSheetId="4">'[4]Planilha PROJETISTA'!#REF!</definedName>
    <definedName name="SG_09_10" localSheetId="0">'[4]Planilha PROJETISTA'!#REF!</definedName>
    <definedName name="SG_09_10">'[4]Planilha PROJETISTA'!#REF!</definedName>
    <definedName name="SG_09_11" localSheetId="4">'[4]Planilha PROJETISTA'!#REF!</definedName>
    <definedName name="SG_09_11" localSheetId="0">'[4]Planilha PROJETISTA'!#REF!</definedName>
    <definedName name="SG_09_11">'[4]Planilha PROJETISTA'!#REF!</definedName>
    <definedName name="SG_09_12" localSheetId="4">'[4]Planilha PROJETISTA'!#REF!</definedName>
    <definedName name="SG_09_12" localSheetId="0">'[4]Planilha PROJETISTA'!#REF!</definedName>
    <definedName name="SG_09_12">'[4]Planilha PROJETISTA'!#REF!</definedName>
    <definedName name="SG_09_13" localSheetId="4">'[4]Planilha PROJETISTA'!#REF!</definedName>
    <definedName name="SG_09_13" localSheetId="0">'[4]Planilha PROJETISTA'!#REF!</definedName>
    <definedName name="SG_09_13">'[4]Planilha PROJETISTA'!#REF!</definedName>
    <definedName name="SG_09_14" localSheetId="4">'[4]Planilha PROJETISTA'!#REF!</definedName>
    <definedName name="SG_09_14" localSheetId="0">'[4]Planilha PROJETISTA'!#REF!</definedName>
    <definedName name="SG_09_14">'[4]Planilha PROJETISTA'!#REF!</definedName>
    <definedName name="SG_09_15" localSheetId="4">'[4]Planilha PROJETISTA'!#REF!</definedName>
    <definedName name="SG_09_15" localSheetId="0">'[4]Planilha PROJETISTA'!#REF!</definedName>
    <definedName name="SG_09_15">'[4]Planilha PROJETISTA'!#REF!</definedName>
    <definedName name="SG_09_16" localSheetId="4">'[4]Planilha PROJETISTA'!#REF!</definedName>
    <definedName name="SG_09_16" localSheetId="0">'[4]Planilha PROJETISTA'!#REF!</definedName>
    <definedName name="SG_09_16">'[4]Planilha PROJETISTA'!#REF!</definedName>
    <definedName name="SG_09_17" localSheetId="4">'[4]Planilha PROJETISTA'!#REF!</definedName>
    <definedName name="SG_09_17" localSheetId="0">'[4]Planilha PROJETISTA'!#REF!</definedName>
    <definedName name="SG_09_17">'[4]Planilha PROJETISTA'!#REF!</definedName>
    <definedName name="SG_09_18" localSheetId="4">'[4]Planilha PROJETISTA'!#REF!</definedName>
    <definedName name="SG_09_18" localSheetId="0">'[4]Planilha PROJETISTA'!#REF!</definedName>
    <definedName name="SG_09_18">'[4]Planilha PROJETISTA'!#REF!</definedName>
    <definedName name="SG_09_19" localSheetId="4">'[4]Planilha PROJETISTA'!#REF!</definedName>
    <definedName name="SG_09_19" localSheetId="0">'[4]Planilha PROJETISTA'!#REF!</definedName>
    <definedName name="SG_09_19">'[4]Planilha PROJETISTA'!#REF!</definedName>
    <definedName name="SG_09_20" localSheetId="4">'[4]Planilha PROJETISTA'!#REF!</definedName>
    <definedName name="SG_09_20" localSheetId="0">'[4]Planilha PROJETISTA'!#REF!</definedName>
    <definedName name="SG_09_20">'[4]Planilha PROJETISTA'!#REF!</definedName>
    <definedName name="SG_10_02" localSheetId="4">'[4]Planilha PROJETISTA'!#REF!</definedName>
    <definedName name="SG_10_02" localSheetId="0">'[4]Planilha PROJETISTA'!#REF!</definedName>
    <definedName name="SG_10_02">'[4]Planilha PROJETISTA'!#REF!</definedName>
    <definedName name="SG_10_03" localSheetId="4">'[4]Planilha PROJETISTA'!#REF!</definedName>
    <definedName name="SG_10_03" localSheetId="0">'[4]Planilha PROJETISTA'!#REF!</definedName>
    <definedName name="SG_10_03">'[4]Planilha PROJETISTA'!#REF!</definedName>
    <definedName name="SG_10_04" localSheetId="4">'[4]Planilha PROJETISTA'!#REF!</definedName>
    <definedName name="SG_10_04" localSheetId="0">'[4]Planilha PROJETISTA'!#REF!</definedName>
    <definedName name="SG_10_04">'[4]Planilha PROJETISTA'!#REF!</definedName>
    <definedName name="SG_10_05" localSheetId="4">'[4]Planilha PROJETISTA'!#REF!</definedName>
    <definedName name="SG_10_05" localSheetId="0">'[4]Planilha PROJETISTA'!#REF!</definedName>
    <definedName name="SG_10_05">'[4]Planilha PROJETISTA'!#REF!</definedName>
    <definedName name="SG_10_06" localSheetId="4">'[4]Planilha PROJETISTA'!#REF!</definedName>
    <definedName name="SG_10_06" localSheetId="0">'[4]Planilha PROJETISTA'!#REF!</definedName>
    <definedName name="SG_10_06">'[4]Planilha PROJETISTA'!#REF!</definedName>
    <definedName name="SG_10_07" localSheetId="4">'[4]Planilha PROJETISTA'!#REF!</definedName>
    <definedName name="SG_10_07" localSheetId="0">'[4]Planilha PROJETISTA'!#REF!</definedName>
    <definedName name="SG_10_07">'[4]Planilha PROJETISTA'!#REF!</definedName>
    <definedName name="SG_10_08" localSheetId="4">'[4]Planilha PROJETISTA'!#REF!</definedName>
    <definedName name="SG_10_08" localSheetId="0">'[4]Planilha PROJETISTA'!#REF!</definedName>
    <definedName name="SG_10_08">'[4]Planilha PROJETISTA'!#REF!</definedName>
    <definedName name="SG_10_09" localSheetId="4">'[4]Planilha PROJETISTA'!#REF!</definedName>
    <definedName name="SG_10_09" localSheetId="0">'[4]Planilha PROJETISTA'!#REF!</definedName>
    <definedName name="SG_10_09">'[4]Planilha PROJETISTA'!#REF!</definedName>
    <definedName name="SG_10_10" localSheetId="4">'[4]Planilha PROJETISTA'!#REF!</definedName>
    <definedName name="SG_10_10" localSheetId="0">'[4]Planilha PROJETISTA'!#REF!</definedName>
    <definedName name="SG_10_10">'[4]Planilha PROJETISTA'!#REF!</definedName>
    <definedName name="SG_10_11" localSheetId="4">'[4]Planilha PROJETISTA'!#REF!</definedName>
    <definedName name="SG_10_11" localSheetId="0">'[4]Planilha PROJETISTA'!#REF!</definedName>
    <definedName name="SG_10_11">'[4]Planilha PROJETISTA'!#REF!</definedName>
    <definedName name="SG_10_12" localSheetId="4">'[4]Planilha PROJETISTA'!#REF!</definedName>
    <definedName name="SG_10_12" localSheetId="0">'[4]Planilha PROJETISTA'!#REF!</definedName>
    <definedName name="SG_10_12">'[4]Planilha PROJETISTA'!#REF!</definedName>
    <definedName name="SG_10_13" localSheetId="4">'[4]Planilha PROJETISTA'!#REF!</definedName>
    <definedName name="SG_10_13" localSheetId="0">'[4]Planilha PROJETISTA'!#REF!</definedName>
    <definedName name="SG_10_13">'[4]Planilha PROJETISTA'!#REF!</definedName>
    <definedName name="SG_10_14" localSheetId="4">'[4]Planilha PROJETISTA'!#REF!</definedName>
    <definedName name="SG_10_14" localSheetId="0">'[4]Planilha PROJETISTA'!#REF!</definedName>
    <definedName name="SG_10_14">'[4]Planilha PROJETISTA'!#REF!</definedName>
    <definedName name="SG_10_15" localSheetId="4">'[4]Planilha PROJETISTA'!#REF!</definedName>
    <definedName name="SG_10_15" localSheetId="0">'[4]Planilha PROJETISTA'!#REF!</definedName>
    <definedName name="SG_10_15">'[4]Planilha PROJETISTA'!#REF!</definedName>
    <definedName name="SG_10_16" localSheetId="4">'[4]Planilha PROJETISTA'!#REF!</definedName>
    <definedName name="SG_10_16" localSheetId="0">'[4]Planilha PROJETISTA'!#REF!</definedName>
    <definedName name="SG_10_16">'[4]Planilha PROJETISTA'!#REF!</definedName>
    <definedName name="SG_10_17" localSheetId="4">'[4]Planilha PROJETISTA'!#REF!</definedName>
    <definedName name="SG_10_17" localSheetId="0">'[4]Planilha PROJETISTA'!#REF!</definedName>
    <definedName name="SG_10_17">'[4]Planilha PROJETISTA'!#REF!</definedName>
    <definedName name="SG_10_18" localSheetId="4">'[4]Planilha PROJETISTA'!#REF!</definedName>
    <definedName name="SG_10_18" localSheetId="0">'[4]Planilha PROJETISTA'!#REF!</definedName>
    <definedName name="SG_10_18">'[4]Planilha PROJETISTA'!#REF!</definedName>
    <definedName name="SG_10_19" localSheetId="4">'[4]Planilha PROJETISTA'!#REF!</definedName>
    <definedName name="SG_10_19" localSheetId="0">'[4]Planilha PROJETISTA'!#REF!</definedName>
    <definedName name="SG_10_19">'[4]Planilha PROJETISTA'!#REF!</definedName>
    <definedName name="SG_10_20" localSheetId="4">'[4]Planilha PROJETISTA'!#REF!</definedName>
    <definedName name="SG_10_20" localSheetId="0">'[4]Planilha PROJETISTA'!#REF!</definedName>
    <definedName name="SG_10_20">'[4]Planilha PROJETISTA'!#REF!</definedName>
    <definedName name="SG_11_02" localSheetId="4">'[4]Planilha PROJETISTA'!#REF!</definedName>
    <definedName name="SG_11_02" localSheetId="0">'[4]Planilha PROJETISTA'!#REF!</definedName>
    <definedName name="SG_11_02">'[4]Planilha PROJETISTA'!#REF!</definedName>
    <definedName name="SG_11_03" localSheetId="4">'[4]Planilha PROJETISTA'!#REF!</definedName>
    <definedName name="SG_11_03" localSheetId="0">'[4]Planilha PROJETISTA'!#REF!</definedName>
    <definedName name="SG_11_03">'[4]Planilha PROJETISTA'!#REF!</definedName>
    <definedName name="SG_11_04" localSheetId="4">'[4]Planilha PROJETISTA'!#REF!</definedName>
    <definedName name="SG_11_04" localSheetId="0">'[4]Planilha PROJETISTA'!#REF!</definedName>
    <definedName name="SG_11_04">'[4]Planilha PROJETISTA'!#REF!</definedName>
    <definedName name="SG_11_05" localSheetId="4">'[4]Planilha PROJETISTA'!#REF!</definedName>
    <definedName name="SG_11_05" localSheetId="0">'[4]Planilha PROJETISTA'!#REF!</definedName>
    <definedName name="SG_11_05">'[4]Planilha PROJETISTA'!#REF!</definedName>
    <definedName name="SG_11_06" localSheetId="4">'[4]Planilha PROJETISTA'!#REF!</definedName>
    <definedName name="SG_11_06" localSheetId="0">'[4]Planilha PROJETISTA'!#REF!</definedName>
    <definedName name="SG_11_06">'[4]Planilha PROJETISTA'!#REF!</definedName>
    <definedName name="SG_11_07" localSheetId="4">'[4]Planilha PROJETISTA'!#REF!</definedName>
    <definedName name="SG_11_07" localSheetId="0">'[4]Planilha PROJETISTA'!#REF!</definedName>
    <definedName name="SG_11_07">'[4]Planilha PROJETISTA'!#REF!</definedName>
    <definedName name="SG_11_08" localSheetId="4">'[4]Planilha PROJETISTA'!#REF!</definedName>
    <definedName name="SG_11_08" localSheetId="0">'[4]Planilha PROJETISTA'!#REF!</definedName>
    <definedName name="SG_11_08">'[4]Planilha PROJETISTA'!#REF!</definedName>
    <definedName name="SG_11_09" localSheetId="4">'[4]Planilha PROJETISTA'!#REF!</definedName>
    <definedName name="SG_11_09" localSheetId="0">'[4]Planilha PROJETISTA'!#REF!</definedName>
    <definedName name="SG_11_09">'[4]Planilha PROJETISTA'!#REF!</definedName>
    <definedName name="SG_11_10" localSheetId="4">'[4]Planilha PROJETISTA'!#REF!</definedName>
    <definedName name="SG_11_10" localSheetId="0">'[4]Planilha PROJETISTA'!#REF!</definedName>
    <definedName name="SG_11_10">'[4]Planilha PROJETISTA'!#REF!</definedName>
    <definedName name="SG_11_11" localSheetId="4">'[4]Planilha PROJETISTA'!#REF!</definedName>
    <definedName name="SG_11_11" localSheetId="0">'[4]Planilha PROJETISTA'!#REF!</definedName>
    <definedName name="SG_11_11">'[4]Planilha PROJETISTA'!#REF!</definedName>
    <definedName name="SG_11_12" localSheetId="4">'[4]Planilha PROJETISTA'!#REF!</definedName>
    <definedName name="SG_11_12" localSheetId="0">'[4]Planilha PROJETISTA'!#REF!</definedName>
    <definedName name="SG_11_12">'[4]Planilha PROJETISTA'!#REF!</definedName>
    <definedName name="SG_11_13" localSheetId="4">'[4]Planilha PROJETISTA'!#REF!</definedName>
    <definedName name="SG_11_13" localSheetId="0">'[4]Planilha PROJETISTA'!#REF!</definedName>
    <definedName name="SG_11_13">'[4]Planilha PROJETISTA'!#REF!</definedName>
    <definedName name="SG_11_14" localSheetId="4">'[4]Planilha PROJETISTA'!#REF!</definedName>
    <definedName name="SG_11_14" localSheetId="0">'[4]Planilha PROJETISTA'!#REF!</definedName>
    <definedName name="SG_11_14">'[4]Planilha PROJETISTA'!#REF!</definedName>
    <definedName name="SG_11_15" localSheetId="4">'[4]Planilha PROJETISTA'!#REF!</definedName>
    <definedName name="SG_11_15" localSheetId="0">'[4]Planilha PROJETISTA'!#REF!</definedName>
    <definedName name="SG_11_15">'[4]Planilha PROJETISTA'!#REF!</definedName>
    <definedName name="SG_11_16" localSheetId="4">'[4]Planilha PROJETISTA'!#REF!</definedName>
    <definedName name="SG_11_16" localSheetId="0">'[4]Planilha PROJETISTA'!#REF!</definedName>
    <definedName name="SG_11_16">'[4]Planilha PROJETISTA'!#REF!</definedName>
    <definedName name="SG_11_17" localSheetId="4">'[4]Planilha PROJETISTA'!#REF!</definedName>
    <definedName name="SG_11_17" localSheetId="0">'[4]Planilha PROJETISTA'!#REF!</definedName>
    <definedName name="SG_11_17">'[4]Planilha PROJETISTA'!#REF!</definedName>
    <definedName name="SG_11_18" localSheetId="4">'[4]Planilha PROJETISTA'!#REF!</definedName>
    <definedName name="SG_11_18" localSheetId="0">'[4]Planilha PROJETISTA'!#REF!</definedName>
    <definedName name="SG_11_18">'[4]Planilha PROJETISTA'!#REF!</definedName>
    <definedName name="SG_11_19" localSheetId="4">'[4]Planilha PROJETISTA'!#REF!</definedName>
    <definedName name="SG_11_19" localSheetId="0">'[4]Planilha PROJETISTA'!#REF!</definedName>
    <definedName name="SG_11_19">'[4]Planilha PROJETISTA'!#REF!</definedName>
    <definedName name="SG_11_20" localSheetId="4">'[4]Planilha PROJETISTA'!#REF!</definedName>
    <definedName name="SG_11_20" localSheetId="0">'[4]Planilha PROJETISTA'!#REF!</definedName>
    <definedName name="SG_11_20">'[4]Planilha PROJETISTA'!#REF!</definedName>
    <definedName name="SG_12_08" localSheetId="4">'[4]Planilha PROJETISTA'!#REF!</definedName>
    <definedName name="SG_12_08" localSheetId="0">'[4]Planilha PROJETISTA'!#REF!</definedName>
    <definedName name="SG_12_08">'[4]Planilha PROJETISTA'!#REF!</definedName>
    <definedName name="SG_12_09" localSheetId="4">'[4]Planilha PROJETISTA'!#REF!</definedName>
    <definedName name="SG_12_09" localSheetId="0">'[4]Planilha PROJETISTA'!#REF!</definedName>
    <definedName name="SG_12_09">'[4]Planilha PROJETISTA'!#REF!</definedName>
    <definedName name="SG_12_10" localSheetId="4">'[4]Planilha PROJETISTA'!#REF!</definedName>
    <definedName name="SG_12_10" localSheetId="0">'[4]Planilha PROJETISTA'!#REF!</definedName>
    <definedName name="SG_12_10">'[4]Planilha PROJETISTA'!#REF!</definedName>
    <definedName name="SG_12_11" localSheetId="4">'[4]Planilha PROJETISTA'!#REF!</definedName>
    <definedName name="SG_12_11" localSheetId="0">'[4]Planilha PROJETISTA'!#REF!</definedName>
    <definedName name="SG_12_11">'[4]Planilha PROJETISTA'!#REF!</definedName>
    <definedName name="SG_12_12" localSheetId="4">'[4]Planilha PROJETISTA'!#REF!</definedName>
    <definedName name="SG_12_12" localSheetId="0">'[4]Planilha PROJETISTA'!#REF!</definedName>
    <definedName name="SG_12_12">'[4]Planilha PROJETISTA'!#REF!</definedName>
    <definedName name="SG_12_13" localSheetId="4">'[4]Planilha PROJETISTA'!#REF!</definedName>
    <definedName name="SG_12_13" localSheetId="0">'[4]Planilha PROJETISTA'!#REF!</definedName>
    <definedName name="SG_12_13">'[4]Planilha PROJETISTA'!#REF!</definedName>
    <definedName name="SG_12_14" localSheetId="4">'[4]Planilha PROJETISTA'!#REF!</definedName>
    <definedName name="SG_12_14" localSheetId="0">'[4]Planilha PROJETISTA'!#REF!</definedName>
    <definedName name="SG_12_14">'[4]Planilha PROJETISTA'!#REF!</definedName>
    <definedName name="SG_12_15" localSheetId="4">'[4]Planilha PROJETISTA'!#REF!</definedName>
    <definedName name="SG_12_15" localSheetId="0">'[4]Planilha PROJETISTA'!#REF!</definedName>
    <definedName name="SG_12_15">'[4]Planilha PROJETISTA'!#REF!</definedName>
    <definedName name="SG_12_16" localSheetId="4">'[4]Planilha PROJETISTA'!#REF!</definedName>
    <definedName name="SG_12_16" localSheetId="0">'[4]Planilha PROJETISTA'!#REF!</definedName>
    <definedName name="SG_12_16">'[4]Planilha PROJETISTA'!#REF!</definedName>
    <definedName name="SG_12_17" localSheetId="4">'[4]Planilha PROJETISTA'!#REF!</definedName>
    <definedName name="SG_12_17" localSheetId="0">'[4]Planilha PROJETISTA'!#REF!</definedName>
    <definedName name="SG_12_17">'[4]Planilha PROJETISTA'!#REF!</definedName>
    <definedName name="SG_12_18" localSheetId="4">'[4]Planilha PROJETISTA'!#REF!</definedName>
    <definedName name="SG_12_18" localSheetId="0">'[4]Planilha PROJETISTA'!#REF!</definedName>
    <definedName name="SG_12_18">'[4]Planilha PROJETISTA'!#REF!</definedName>
    <definedName name="SG_12_19" localSheetId="4">'[4]Planilha PROJETISTA'!#REF!</definedName>
    <definedName name="SG_12_19" localSheetId="0">'[4]Planilha PROJETISTA'!#REF!</definedName>
    <definedName name="SG_12_19">'[4]Planilha PROJETISTA'!#REF!</definedName>
    <definedName name="SG_12_20" localSheetId="4">'[4]Planilha PROJETISTA'!#REF!</definedName>
    <definedName name="SG_12_20" localSheetId="0">'[4]Planilha PROJETISTA'!#REF!</definedName>
    <definedName name="SG_12_20">'[4]Planilha PROJETISTA'!#REF!</definedName>
    <definedName name="SG_13_06" localSheetId="4">'[4]Planilha PROJETISTA'!#REF!</definedName>
    <definedName name="SG_13_06" localSheetId="0">'[4]Planilha PROJETISTA'!#REF!</definedName>
    <definedName name="SG_13_06">'[4]Planilha PROJETISTA'!#REF!</definedName>
    <definedName name="SG_13_07" localSheetId="4">'[4]Planilha PROJETISTA'!#REF!</definedName>
    <definedName name="SG_13_07" localSheetId="0">'[4]Planilha PROJETISTA'!#REF!</definedName>
    <definedName name="SG_13_07">'[4]Planilha PROJETISTA'!#REF!</definedName>
    <definedName name="SG_13_08" localSheetId="4">'[4]Planilha PROJETISTA'!#REF!</definedName>
    <definedName name="SG_13_08" localSheetId="0">'[4]Planilha PROJETISTA'!#REF!</definedName>
    <definedName name="SG_13_08">'[4]Planilha PROJETISTA'!#REF!</definedName>
    <definedName name="SG_13_09" localSheetId="4">'[4]Planilha PROJETISTA'!#REF!</definedName>
    <definedName name="SG_13_09" localSheetId="0">'[4]Planilha PROJETISTA'!#REF!</definedName>
    <definedName name="SG_13_09">'[4]Planilha PROJETISTA'!#REF!</definedName>
    <definedName name="SG_13_10" localSheetId="4">'[4]Planilha PROJETISTA'!#REF!</definedName>
    <definedName name="SG_13_10" localSheetId="0">'[4]Planilha PROJETISTA'!#REF!</definedName>
    <definedName name="SG_13_10">'[4]Planilha PROJETISTA'!#REF!</definedName>
    <definedName name="SG_13_11" localSheetId="4">'[4]Planilha PROJETISTA'!#REF!</definedName>
    <definedName name="SG_13_11" localSheetId="0">'[4]Planilha PROJETISTA'!#REF!</definedName>
    <definedName name="SG_13_11">'[4]Planilha PROJETISTA'!#REF!</definedName>
    <definedName name="SG_13_12" localSheetId="4">'[4]Planilha PROJETISTA'!#REF!</definedName>
    <definedName name="SG_13_12" localSheetId="0">'[4]Planilha PROJETISTA'!#REF!</definedName>
    <definedName name="SG_13_12">'[4]Planilha PROJETISTA'!#REF!</definedName>
    <definedName name="SG_13_13" localSheetId="4">'[4]Planilha PROJETISTA'!#REF!</definedName>
    <definedName name="SG_13_13" localSheetId="0">'[4]Planilha PROJETISTA'!#REF!</definedName>
    <definedName name="SG_13_13">'[4]Planilha PROJETISTA'!#REF!</definedName>
    <definedName name="SG_13_14" localSheetId="4">'[4]Planilha PROJETISTA'!#REF!</definedName>
    <definedName name="SG_13_14" localSheetId="0">'[4]Planilha PROJETISTA'!#REF!</definedName>
    <definedName name="SG_13_14">'[4]Planilha PROJETISTA'!#REF!</definedName>
    <definedName name="SG_13_15" localSheetId="4">'[4]Planilha PROJETISTA'!#REF!</definedName>
    <definedName name="SG_13_15" localSheetId="0">'[4]Planilha PROJETISTA'!#REF!</definedName>
    <definedName name="SG_13_15">'[4]Planilha PROJETISTA'!#REF!</definedName>
    <definedName name="SG_13_16" localSheetId="4">'[4]Planilha PROJETISTA'!#REF!</definedName>
    <definedName name="SG_13_16" localSheetId="0">'[4]Planilha PROJETISTA'!#REF!</definedName>
    <definedName name="SG_13_16">'[4]Planilha PROJETISTA'!#REF!</definedName>
    <definedName name="SG_13_17" localSheetId="4">'[4]Planilha PROJETISTA'!#REF!</definedName>
    <definedName name="SG_13_17" localSheetId="0">'[4]Planilha PROJETISTA'!#REF!</definedName>
    <definedName name="SG_13_17">'[4]Planilha PROJETISTA'!#REF!</definedName>
    <definedName name="SG_13_18" localSheetId="4">'[4]Planilha PROJETISTA'!#REF!</definedName>
    <definedName name="SG_13_18" localSheetId="0">'[4]Planilha PROJETISTA'!#REF!</definedName>
    <definedName name="SG_13_18">'[4]Planilha PROJETISTA'!#REF!</definedName>
    <definedName name="SG_13_19" localSheetId="4">'[4]Planilha PROJETISTA'!#REF!</definedName>
    <definedName name="SG_13_19" localSheetId="0">'[4]Planilha PROJETISTA'!#REF!</definedName>
    <definedName name="SG_13_19">'[4]Planilha PROJETISTA'!#REF!</definedName>
    <definedName name="SG_13_20" localSheetId="4">'[4]Planilha PROJETISTA'!#REF!</definedName>
    <definedName name="SG_13_20" localSheetId="0">'[4]Planilha PROJETISTA'!#REF!</definedName>
    <definedName name="SG_13_20">'[4]Planilha PROJETISTA'!#REF!</definedName>
    <definedName name="SG_14_08" localSheetId="4">'[4]Planilha PROJETISTA'!#REF!</definedName>
    <definedName name="SG_14_08" localSheetId="0">'[4]Planilha PROJETISTA'!#REF!</definedName>
    <definedName name="SG_14_08">'[4]Planilha PROJETISTA'!#REF!</definedName>
    <definedName name="SG_14_09" localSheetId="4">'[4]Planilha PROJETISTA'!#REF!</definedName>
    <definedName name="SG_14_09" localSheetId="0">'[4]Planilha PROJETISTA'!#REF!</definedName>
    <definedName name="SG_14_09">'[4]Planilha PROJETISTA'!#REF!</definedName>
    <definedName name="SG_14_10" localSheetId="4">'[4]Planilha PROJETISTA'!#REF!</definedName>
    <definedName name="SG_14_10" localSheetId="0">'[4]Planilha PROJETISTA'!#REF!</definedName>
    <definedName name="SG_14_10">'[4]Planilha PROJETISTA'!#REF!</definedName>
    <definedName name="SG_14_11" localSheetId="4">'[4]Planilha PROJETISTA'!#REF!</definedName>
    <definedName name="SG_14_11" localSheetId="0">'[4]Planilha PROJETISTA'!#REF!</definedName>
    <definedName name="SG_14_11">'[4]Planilha PROJETISTA'!#REF!</definedName>
    <definedName name="SG_14_12" localSheetId="4">'[4]Planilha PROJETISTA'!#REF!</definedName>
    <definedName name="SG_14_12" localSheetId="0">'[4]Planilha PROJETISTA'!#REF!</definedName>
    <definedName name="SG_14_12">'[4]Planilha PROJETISTA'!#REF!</definedName>
    <definedName name="SG_14_13" localSheetId="4">'[4]Planilha PROJETISTA'!#REF!</definedName>
    <definedName name="SG_14_13" localSheetId="0">'[4]Planilha PROJETISTA'!#REF!</definedName>
    <definedName name="SG_14_13">'[4]Planilha PROJETISTA'!#REF!</definedName>
    <definedName name="SG_14_14" localSheetId="4">'[4]Planilha PROJETISTA'!#REF!</definedName>
    <definedName name="SG_14_14" localSheetId="0">'[4]Planilha PROJETISTA'!#REF!</definedName>
    <definedName name="SG_14_14">'[4]Planilha PROJETISTA'!#REF!</definedName>
    <definedName name="SG_14_15" localSheetId="4">'[4]Planilha PROJETISTA'!#REF!</definedName>
    <definedName name="SG_14_15" localSheetId="0">'[4]Planilha PROJETISTA'!#REF!</definedName>
    <definedName name="SG_14_15">'[4]Planilha PROJETISTA'!#REF!</definedName>
    <definedName name="SG_14_16" localSheetId="4">'[4]Planilha PROJETISTA'!#REF!</definedName>
    <definedName name="SG_14_16" localSheetId="0">'[4]Planilha PROJETISTA'!#REF!</definedName>
    <definedName name="SG_14_16">'[4]Planilha PROJETISTA'!#REF!</definedName>
    <definedName name="SG_14_17" localSheetId="4">'[4]Planilha PROJETISTA'!#REF!</definedName>
    <definedName name="SG_14_17" localSheetId="0">'[4]Planilha PROJETISTA'!#REF!</definedName>
    <definedName name="SG_14_17">'[4]Planilha PROJETISTA'!#REF!</definedName>
    <definedName name="SG_14_18" localSheetId="4">'[4]Planilha PROJETISTA'!#REF!</definedName>
    <definedName name="SG_14_18" localSheetId="0">'[4]Planilha PROJETISTA'!#REF!</definedName>
    <definedName name="SG_14_18">'[4]Planilha PROJETISTA'!#REF!</definedName>
    <definedName name="SG_14_19" localSheetId="4">'[4]Planilha PROJETISTA'!#REF!</definedName>
    <definedName name="SG_14_19" localSheetId="0">'[4]Planilha PROJETISTA'!#REF!</definedName>
    <definedName name="SG_14_19">'[4]Planilha PROJETISTA'!#REF!</definedName>
    <definedName name="SG_14_20" localSheetId="4">'[4]Planilha PROJETISTA'!#REF!</definedName>
    <definedName name="SG_14_20" localSheetId="0">'[4]Planilha PROJETISTA'!#REF!</definedName>
    <definedName name="SG_14_20">'[4]Planilha PROJETISTA'!#REF!</definedName>
    <definedName name="SINAPI" localSheetId="4">#REF!</definedName>
    <definedName name="SINAPI" localSheetId="0">#REF!</definedName>
    <definedName name="SINAPI">#REF!</definedName>
    <definedName name="Taxa_de_Juros" localSheetId="4">#REF!</definedName>
    <definedName name="Taxa_de_Juros" localSheetId="0">#REF!</definedName>
    <definedName name="Taxa_de_Juros">#REF!</definedName>
    <definedName name="Taxa_de_Juros_Agendada" localSheetId="4">#REF!</definedName>
    <definedName name="Taxa_de_Juros_Agendada" localSheetId="0">#REF!</definedName>
    <definedName name="Taxa_de_Juros_Agendada">#REF!</definedName>
    <definedName name="_xlnm.Print_Titles" localSheetId="0">PLANILHA!$16:$16</definedName>
    <definedName name="TOT" localSheetId="4">'[1]Bm 8'!#REF!</definedName>
    <definedName name="TOT" localSheetId="0">'[1]Bm 8'!#REF!</definedName>
    <definedName name="TOT">'[1]Bm 8'!#REF!</definedName>
    <definedName name="Total_de_Juros" localSheetId="4">#REF!</definedName>
    <definedName name="Total_de_Juros" localSheetId="0">#REF!</definedName>
    <definedName name="Total_de_Juros">#REF!</definedName>
    <definedName name="TOTAL_RESUMO" localSheetId="4">#REF!</definedName>
    <definedName name="TOTAL_RESUMO" localSheetId="0">#REF!</definedName>
    <definedName name="TOTAL_RESUMO">#REF!</definedName>
    <definedName name="Última_Linha" localSheetId="4">IF('CUSTO UNITÁRIO'!Valores_Inseridos,'CUSTO UNITÁRIO'!Linha_de_Título+'CUSTO UNITÁRIO'!Número_de_Pagamentos,'CUSTO UNITÁRIO'!Linha_de_Título)</definedName>
    <definedName name="Última_Linha" localSheetId="0">IF(PLANILHA!Valores_Inseridos,PLANILHA!Linha_de_Título+PLANILHA!Número_de_Pagamentos,PLANILHA!Linha_de_Título)</definedName>
    <definedName name="Última_Linha">IF(Valores_Inseridos,Linha_de_Título+Número_de_Pagamentos,Linha_de_Título)</definedName>
    <definedName name="Valor_do_Empréstimo" localSheetId="4">#REF!</definedName>
    <definedName name="Valor_do_Empréstimo" localSheetId="0">#REF!</definedName>
    <definedName name="Valor_do_Empréstimo">#REF!</definedName>
    <definedName name="Valores_Inseridos" localSheetId="4">IF('CUSTO UNITÁRIO'!Valor_do_Empréstimo*'CUSTO UNITÁRIO'!Taxa_de_Juros*'CUSTO UNITÁRIO'!Anos_do_Empréstimo*'CUSTO UNITÁRIO'!Início_do_Empréstimo&gt;0,1,0)</definedName>
    <definedName name="Valores_Inseridos" localSheetId="0">IF(PLANILHA!Valor_do_Empréstimo*PLANILHA!Taxa_de_Juros*PLANILHA!Anos_do_Empréstimo*PLANILHA!Início_do_Empréstimo&gt;0,1,0)</definedName>
    <definedName name="Valores_Inseridos">IF(Valor_do_Empréstimo*Taxa_de_Juros*Anos_do_Empréstimo*Início_do_Empréstimo&gt;0,1,0)</definedName>
    <definedName name="wrn.Orçamento." hidden="1">{#N/A,#N/A,FALSE,"Planilha";#N/A,#N/A,FALSE,"Resumo";#N/A,#N/A,FALSE,"Fisico";#N/A,#N/A,FALSE,"Financeiro";#N/A,#N/A,FALSE,"Financeiro"}</definedName>
  </definedNames>
  <calcPr calcId="145621"/>
</workbook>
</file>

<file path=xl/calcChain.xml><?xml version="1.0" encoding="utf-8"?>
<calcChain xmlns="http://schemas.openxmlformats.org/spreadsheetml/2006/main">
  <c r="J19" i="45" l="1"/>
  <c r="J20" i="45"/>
  <c r="J21" i="45"/>
  <c r="J22" i="45"/>
  <c r="J23" i="45"/>
  <c r="J24" i="45"/>
  <c r="J25" i="45"/>
  <c r="J26" i="45"/>
  <c r="J27" i="45"/>
  <c r="J28" i="45"/>
  <c r="J29" i="45"/>
  <c r="J30" i="45"/>
  <c r="J31" i="45"/>
  <c r="J32" i="45"/>
  <c r="J33" i="45"/>
  <c r="J34" i="45"/>
  <c r="J35" i="45"/>
  <c r="J36" i="45"/>
  <c r="J37" i="45"/>
  <c r="J38" i="45"/>
  <c r="J39" i="45"/>
  <c r="J40" i="45"/>
  <c r="J41" i="45"/>
  <c r="J42" i="45"/>
  <c r="J43" i="45"/>
  <c r="J44" i="45"/>
  <c r="J45" i="45"/>
  <c r="J46" i="45"/>
  <c r="J47" i="45"/>
  <c r="J48" i="45"/>
  <c r="J49" i="45"/>
  <c r="J50" i="45"/>
  <c r="J51" i="45"/>
  <c r="J52" i="45"/>
  <c r="J53" i="45"/>
  <c r="J54" i="45"/>
  <c r="J55" i="45"/>
  <c r="J56" i="45"/>
  <c r="J57" i="45"/>
  <c r="J58" i="45"/>
  <c r="J59" i="45"/>
  <c r="J60" i="45"/>
  <c r="J61" i="45"/>
  <c r="J62" i="45"/>
  <c r="J63" i="45"/>
  <c r="J64" i="45"/>
  <c r="J65" i="45"/>
  <c r="J66" i="45"/>
  <c r="J67" i="45"/>
  <c r="J68" i="45"/>
  <c r="J69" i="45"/>
  <c r="J70" i="45"/>
  <c r="J71" i="45"/>
  <c r="J72" i="45"/>
  <c r="J73" i="45"/>
  <c r="J74" i="45"/>
  <c r="J75" i="45"/>
  <c r="J76" i="45"/>
  <c r="J77" i="45"/>
  <c r="J78" i="45"/>
  <c r="J79" i="45"/>
  <c r="J80" i="45"/>
  <c r="J81" i="45"/>
  <c r="J82" i="45"/>
  <c r="J83" i="45"/>
  <c r="J84" i="45"/>
  <c r="J85" i="45"/>
  <c r="J86" i="45"/>
  <c r="J87" i="45"/>
  <c r="J88" i="45"/>
  <c r="J89" i="45"/>
  <c r="J90" i="45"/>
  <c r="J91" i="45"/>
  <c r="J92" i="45"/>
  <c r="J93" i="45"/>
  <c r="J94" i="45"/>
  <c r="J95" i="45"/>
  <c r="J96" i="45"/>
  <c r="J97" i="45"/>
  <c r="J98" i="45"/>
  <c r="J99" i="45"/>
  <c r="J100" i="45"/>
  <c r="J101" i="45"/>
  <c r="J102" i="45"/>
  <c r="J103" i="45"/>
  <c r="J104" i="45"/>
  <c r="J105" i="45"/>
  <c r="J106" i="45"/>
  <c r="J107" i="45"/>
  <c r="J108" i="45"/>
  <c r="J109" i="45"/>
  <c r="J110" i="45"/>
  <c r="J111" i="45"/>
  <c r="J112" i="45"/>
  <c r="J113" i="45"/>
  <c r="J114" i="45"/>
  <c r="J115" i="45"/>
  <c r="J116" i="45"/>
  <c r="J117" i="45"/>
  <c r="J118" i="45"/>
  <c r="J119" i="45"/>
  <c r="J120" i="45"/>
  <c r="J121" i="45"/>
  <c r="J122" i="45"/>
  <c r="J123" i="45"/>
  <c r="J124" i="45"/>
  <c r="J125" i="45"/>
  <c r="J126" i="45"/>
  <c r="J127" i="45"/>
  <c r="J128" i="45"/>
  <c r="J129" i="45"/>
  <c r="J130" i="45"/>
  <c r="J131" i="45"/>
  <c r="J132" i="45"/>
  <c r="J133" i="45"/>
  <c r="J134" i="45"/>
  <c r="J135" i="45"/>
  <c r="J136" i="45"/>
  <c r="J137" i="45"/>
  <c r="J138" i="45"/>
  <c r="J139" i="45"/>
  <c r="J140" i="45"/>
  <c r="J141" i="45"/>
  <c r="J142" i="45"/>
  <c r="J143" i="45"/>
  <c r="J144" i="45"/>
  <c r="J145" i="45"/>
  <c r="J146" i="45"/>
  <c r="J147" i="45"/>
  <c r="J148" i="45"/>
  <c r="J149" i="45"/>
  <c r="J150" i="45"/>
  <c r="J151" i="45"/>
  <c r="J152" i="45"/>
  <c r="J153" i="45"/>
  <c r="J154" i="45"/>
  <c r="J155" i="45"/>
  <c r="J156" i="45"/>
  <c r="J157" i="45"/>
  <c r="J158" i="45"/>
  <c r="J159" i="45"/>
  <c r="J160" i="45"/>
  <c r="J161" i="45"/>
  <c r="J162" i="45"/>
  <c r="J163" i="45"/>
  <c r="J164" i="45"/>
  <c r="J165" i="45"/>
  <c r="J166" i="45"/>
  <c r="J167" i="45"/>
  <c r="J168" i="45"/>
  <c r="J169" i="45"/>
  <c r="J170" i="45"/>
  <c r="J171" i="45"/>
  <c r="J172" i="45"/>
  <c r="J173" i="45"/>
  <c r="J174" i="45"/>
  <c r="J175" i="45"/>
  <c r="J176" i="45"/>
  <c r="J177" i="45"/>
  <c r="J178" i="45"/>
  <c r="J179" i="45"/>
  <c r="J180" i="45"/>
  <c r="J181" i="45"/>
  <c r="J182" i="45"/>
  <c r="J183" i="45"/>
  <c r="J184" i="45"/>
  <c r="J185" i="45"/>
  <c r="J186" i="45"/>
  <c r="J187" i="45"/>
  <c r="J188" i="45"/>
  <c r="J189" i="45"/>
  <c r="J190" i="45"/>
  <c r="J191" i="45"/>
  <c r="J192" i="45"/>
  <c r="J193" i="45"/>
  <c r="J194" i="45"/>
  <c r="J195" i="45"/>
  <c r="J196" i="45"/>
  <c r="J197" i="45"/>
  <c r="J198" i="45"/>
  <c r="J199" i="45"/>
  <c r="J200" i="45"/>
  <c r="J201" i="45"/>
  <c r="J202" i="45"/>
  <c r="J203" i="45"/>
  <c r="J204" i="45"/>
  <c r="J205" i="45"/>
  <c r="J206" i="45"/>
  <c r="J207" i="45"/>
  <c r="J208" i="45"/>
  <c r="J209" i="45"/>
  <c r="J210" i="45"/>
  <c r="J211" i="45"/>
  <c r="J212" i="45"/>
  <c r="J213" i="45"/>
  <c r="J214" i="45"/>
  <c r="J215" i="45"/>
  <c r="J216" i="45"/>
  <c r="J217" i="45"/>
  <c r="J218" i="45"/>
  <c r="J219" i="45"/>
  <c r="J220" i="45"/>
  <c r="J221" i="45"/>
  <c r="J222" i="45"/>
  <c r="J223" i="45"/>
  <c r="J224" i="45"/>
  <c r="J225" i="45"/>
  <c r="J226" i="45"/>
  <c r="J227" i="45"/>
  <c r="J228" i="45"/>
  <c r="J229" i="45"/>
  <c r="J230" i="45"/>
  <c r="J231" i="45"/>
  <c r="J232" i="45"/>
  <c r="J233" i="45"/>
  <c r="J234" i="45"/>
  <c r="J235" i="45"/>
  <c r="J236" i="45"/>
  <c r="J237" i="45"/>
  <c r="J238" i="45"/>
  <c r="J239" i="45"/>
  <c r="J240" i="45"/>
  <c r="J241" i="45"/>
  <c r="J242" i="45"/>
  <c r="J243" i="45"/>
  <c r="J244" i="45"/>
  <c r="J245" i="45"/>
  <c r="J246" i="45"/>
  <c r="J247" i="45"/>
  <c r="J248" i="45"/>
  <c r="J249" i="45"/>
  <c r="J250" i="45"/>
  <c r="J251" i="45"/>
  <c r="J252" i="45"/>
  <c r="J253" i="45"/>
  <c r="J254" i="45"/>
  <c r="J255" i="45"/>
  <c r="J256" i="45"/>
  <c r="J257" i="45"/>
  <c r="J258" i="45"/>
  <c r="J259" i="45"/>
  <c r="J260" i="45"/>
  <c r="J261" i="45"/>
  <c r="J262" i="45"/>
  <c r="J263" i="45"/>
  <c r="J264" i="45"/>
  <c r="J265" i="45"/>
  <c r="J266" i="45"/>
  <c r="J267" i="45"/>
  <c r="J268" i="45"/>
  <c r="J269" i="45"/>
  <c r="J270" i="45"/>
  <c r="J271" i="45"/>
  <c r="J272" i="45"/>
  <c r="J273" i="45"/>
  <c r="J274" i="45"/>
  <c r="J275" i="45"/>
  <c r="J276" i="45"/>
  <c r="J277" i="45"/>
  <c r="J278" i="45"/>
  <c r="J279" i="45"/>
  <c r="J280" i="45"/>
  <c r="J281" i="45"/>
  <c r="J282" i="45"/>
  <c r="J283" i="45"/>
  <c r="J284" i="45"/>
  <c r="J285" i="45"/>
  <c r="J286" i="45"/>
  <c r="J287" i="45"/>
  <c r="J288" i="45"/>
  <c r="J289" i="45"/>
  <c r="J290" i="45"/>
  <c r="J291" i="45"/>
  <c r="J292" i="45"/>
  <c r="J293" i="45"/>
  <c r="J294" i="45"/>
  <c r="J295" i="45"/>
  <c r="J296" i="45"/>
  <c r="J297" i="45"/>
  <c r="J298" i="45"/>
  <c r="J299" i="45"/>
  <c r="J300" i="45"/>
  <c r="J301" i="45"/>
  <c r="J302" i="45"/>
  <c r="J303" i="45"/>
  <c r="J304" i="45"/>
  <c r="J305" i="45"/>
  <c r="J306" i="45"/>
  <c r="J307" i="45"/>
  <c r="J308" i="45"/>
  <c r="J309" i="45"/>
  <c r="J310" i="45"/>
  <c r="J311" i="45"/>
  <c r="J312" i="45"/>
  <c r="J313" i="45"/>
  <c r="J314" i="45"/>
  <c r="J315" i="45"/>
  <c r="J316" i="45"/>
  <c r="J317" i="45"/>
  <c r="J318" i="45"/>
  <c r="J319" i="45"/>
  <c r="J320" i="45"/>
  <c r="J321" i="45"/>
  <c r="J322" i="45"/>
  <c r="J323" i="45"/>
  <c r="J324" i="45"/>
  <c r="J325" i="45"/>
  <c r="J326" i="45"/>
  <c r="J327" i="45"/>
  <c r="J328" i="45"/>
  <c r="J329" i="45"/>
  <c r="J330" i="45"/>
  <c r="J331" i="45"/>
  <c r="J332" i="45"/>
  <c r="J333" i="45"/>
  <c r="J334" i="45"/>
  <c r="J335" i="45"/>
  <c r="J336" i="45"/>
  <c r="J337" i="45"/>
  <c r="J338" i="45"/>
  <c r="J339" i="45"/>
  <c r="J340" i="45"/>
  <c r="J341" i="45"/>
  <c r="J342" i="45"/>
  <c r="J343" i="45"/>
  <c r="J344" i="45"/>
  <c r="J345" i="45"/>
  <c r="J346" i="45"/>
  <c r="J347" i="45"/>
  <c r="J348" i="45"/>
  <c r="J349" i="45"/>
  <c r="J350" i="45"/>
  <c r="J351" i="45"/>
  <c r="J352" i="45"/>
  <c r="J353" i="45"/>
  <c r="J354" i="45"/>
  <c r="J355" i="45"/>
  <c r="J356" i="45"/>
  <c r="J357" i="45"/>
  <c r="J358" i="45"/>
  <c r="J359" i="45"/>
  <c r="J360" i="45"/>
  <c r="J361" i="45"/>
  <c r="J362" i="45"/>
  <c r="J363" i="45"/>
  <c r="J364" i="45"/>
  <c r="J365" i="45"/>
  <c r="J366" i="45"/>
  <c r="J367" i="45"/>
  <c r="J368" i="45"/>
  <c r="J369" i="45"/>
  <c r="J370" i="45"/>
  <c r="J371" i="45"/>
  <c r="J372" i="45"/>
  <c r="J373" i="45"/>
  <c r="J374" i="45"/>
  <c r="J375" i="45"/>
  <c r="J376" i="45"/>
  <c r="J377" i="45"/>
  <c r="J378" i="45"/>
  <c r="J379" i="45"/>
  <c r="J380" i="45"/>
  <c r="J381" i="45"/>
  <c r="J382" i="45"/>
  <c r="J383" i="45"/>
  <c r="J384" i="45"/>
  <c r="J385" i="45"/>
  <c r="J386" i="45"/>
  <c r="J387" i="45"/>
  <c r="J388" i="45"/>
  <c r="J389" i="45"/>
  <c r="J390" i="45"/>
  <c r="J391" i="45"/>
  <c r="J392" i="45"/>
  <c r="J393" i="45"/>
  <c r="J394" i="45"/>
  <c r="J395" i="45"/>
  <c r="J396" i="45"/>
  <c r="J397" i="45"/>
  <c r="J398" i="45"/>
  <c r="J399" i="45"/>
  <c r="J400" i="45"/>
  <c r="J401" i="45"/>
  <c r="J402" i="45"/>
  <c r="J403" i="45"/>
  <c r="J404" i="45"/>
  <c r="J405" i="45"/>
  <c r="J406" i="45"/>
  <c r="J407" i="45"/>
  <c r="J408" i="45"/>
  <c r="J409" i="45"/>
  <c r="J410" i="45"/>
  <c r="J411" i="45"/>
  <c r="J412" i="45"/>
  <c r="J413" i="45"/>
  <c r="J414" i="45"/>
  <c r="J415" i="45"/>
  <c r="J416" i="45"/>
  <c r="J417" i="45"/>
  <c r="J418" i="45"/>
  <c r="J419" i="45"/>
  <c r="J420" i="45"/>
  <c r="J421" i="45"/>
  <c r="J422" i="45"/>
  <c r="J423" i="45"/>
  <c r="J424" i="45"/>
  <c r="J425" i="45"/>
  <c r="J426" i="45"/>
  <c r="J427" i="45"/>
  <c r="J428" i="45"/>
  <c r="J429" i="45"/>
  <c r="J430" i="45"/>
  <c r="J431" i="45"/>
  <c r="J432" i="45"/>
  <c r="J433" i="45"/>
  <c r="J434" i="45"/>
  <c r="J435" i="45"/>
  <c r="J436" i="45"/>
  <c r="J437" i="45"/>
  <c r="J438" i="45"/>
  <c r="J439" i="45"/>
  <c r="J440" i="45"/>
  <c r="J441" i="45"/>
  <c r="J442" i="45"/>
  <c r="J443" i="45"/>
  <c r="J444" i="45"/>
  <c r="J445" i="45"/>
  <c r="J446" i="45"/>
  <c r="J447" i="45"/>
  <c r="J448" i="45"/>
  <c r="J449" i="45"/>
  <c r="J450" i="45"/>
  <c r="J451" i="45"/>
  <c r="J452" i="45"/>
  <c r="J453" i="45"/>
  <c r="J454" i="45"/>
  <c r="J455" i="45"/>
  <c r="J456" i="45"/>
  <c r="J457" i="45"/>
  <c r="J458" i="45"/>
  <c r="J459" i="45"/>
  <c r="J460" i="45"/>
  <c r="J461" i="45"/>
  <c r="J462" i="45"/>
  <c r="J463" i="45"/>
  <c r="J464" i="45"/>
  <c r="J465" i="45"/>
  <c r="J466" i="45"/>
  <c r="J467" i="45"/>
  <c r="J468" i="45"/>
  <c r="J469" i="45"/>
  <c r="J470" i="45"/>
  <c r="J471" i="45"/>
  <c r="J472" i="45"/>
  <c r="J473" i="45"/>
  <c r="J474" i="45"/>
  <c r="J475" i="45"/>
  <c r="J476" i="45"/>
  <c r="J477" i="45"/>
  <c r="J478" i="45"/>
  <c r="J479" i="45"/>
  <c r="J480" i="45"/>
  <c r="J481" i="45"/>
  <c r="J482" i="45"/>
  <c r="J483" i="45"/>
  <c r="J484" i="45"/>
  <c r="J485" i="45"/>
  <c r="J486" i="45"/>
  <c r="J487" i="45"/>
  <c r="J488" i="45"/>
  <c r="J489" i="45"/>
  <c r="J490" i="45"/>
  <c r="J491" i="45"/>
  <c r="J492" i="45"/>
  <c r="J493" i="45"/>
  <c r="J494" i="45"/>
  <c r="J495" i="45"/>
  <c r="J496" i="45"/>
  <c r="J497" i="45"/>
  <c r="J498" i="45"/>
  <c r="J499" i="45"/>
  <c r="J500" i="45"/>
  <c r="J501" i="45"/>
  <c r="J502" i="45"/>
  <c r="J503" i="45"/>
  <c r="J504" i="45"/>
  <c r="J505" i="45"/>
  <c r="J506" i="45"/>
  <c r="J507" i="45"/>
  <c r="J508" i="45"/>
  <c r="J509" i="45"/>
  <c r="J510" i="45"/>
  <c r="J511" i="45"/>
  <c r="J512" i="45"/>
  <c r="J513" i="45"/>
  <c r="J514" i="45"/>
  <c r="J515" i="45"/>
  <c r="J516" i="45"/>
  <c r="J517" i="45"/>
  <c r="J518" i="45"/>
  <c r="J519" i="45"/>
  <c r="J520" i="45"/>
  <c r="J521" i="45"/>
  <c r="J522" i="45"/>
  <c r="J523" i="45"/>
  <c r="J524" i="45"/>
  <c r="J525" i="45"/>
  <c r="J526" i="45"/>
  <c r="J527" i="45"/>
  <c r="J528" i="45"/>
  <c r="J529" i="45"/>
  <c r="J530" i="45"/>
  <c r="J531" i="45"/>
  <c r="J532" i="45"/>
  <c r="J533" i="45"/>
  <c r="J534" i="45"/>
  <c r="J535" i="45"/>
  <c r="J536" i="45"/>
  <c r="J537" i="45"/>
  <c r="J538" i="45"/>
  <c r="J539" i="45"/>
  <c r="J540" i="45"/>
  <c r="J541" i="45"/>
  <c r="J542" i="45"/>
  <c r="J543" i="45"/>
  <c r="J544" i="45"/>
  <c r="J545" i="45"/>
  <c r="J546" i="45"/>
  <c r="J547" i="45"/>
  <c r="J548" i="45"/>
  <c r="J549" i="45"/>
  <c r="J550" i="45"/>
  <c r="J551" i="45"/>
  <c r="J552" i="45"/>
  <c r="J553" i="45"/>
  <c r="J554" i="45"/>
  <c r="J555" i="45"/>
  <c r="J556" i="45"/>
  <c r="J557" i="45"/>
  <c r="J558" i="45"/>
  <c r="J559" i="45"/>
  <c r="J560" i="45"/>
  <c r="J561" i="45"/>
  <c r="J562" i="45"/>
  <c r="J563" i="45"/>
  <c r="J564" i="45"/>
  <c r="J565" i="45"/>
  <c r="J566" i="45"/>
  <c r="J567" i="45"/>
  <c r="J568" i="45"/>
  <c r="J569" i="45"/>
  <c r="J570" i="45"/>
  <c r="J571" i="45"/>
  <c r="J572" i="45"/>
  <c r="J573" i="45"/>
  <c r="J574" i="45"/>
  <c r="J575" i="45"/>
  <c r="J576" i="45"/>
  <c r="J577" i="45"/>
  <c r="J578" i="45"/>
  <c r="J579" i="45"/>
  <c r="J580" i="45"/>
  <c r="J581" i="45"/>
  <c r="J582" i="45"/>
  <c r="J583" i="45"/>
  <c r="J584" i="45"/>
  <c r="J585" i="45"/>
  <c r="J586" i="45"/>
  <c r="J587" i="45"/>
  <c r="J588" i="45"/>
  <c r="J589" i="45"/>
  <c r="J590" i="45"/>
  <c r="J591" i="45"/>
  <c r="J592" i="45"/>
  <c r="J593" i="45"/>
  <c r="J594" i="45"/>
  <c r="J595" i="45"/>
  <c r="J596" i="45"/>
  <c r="J597" i="45"/>
  <c r="J598" i="45"/>
  <c r="J599" i="45"/>
  <c r="J600" i="45"/>
  <c r="J601" i="45"/>
  <c r="J602" i="45"/>
  <c r="J603" i="45"/>
  <c r="J604" i="45"/>
  <c r="J605" i="45"/>
  <c r="J606" i="45"/>
  <c r="J607" i="45"/>
  <c r="J608" i="45"/>
  <c r="J609" i="45"/>
  <c r="J610" i="45"/>
  <c r="J611" i="45"/>
  <c r="J612" i="45"/>
  <c r="J613" i="45"/>
  <c r="J614" i="45"/>
  <c r="J615" i="45"/>
  <c r="J616" i="45"/>
  <c r="J617" i="45"/>
  <c r="J618" i="45"/>
  <c r="J619" i="45"/>
  <c r="J620" i="45"/>
  <c r="J621" i="45"/>
  <c r="J622" i="45"/>
  <c r="J18" i="45"/>
  <c r="B116" i="45" l="1"/>
  <c r="B118" i="45" l="1"/>
  <c r="B119" i="45" s="1"/>
  <c r="B120" i="45" s="1"/>
  <c r="B121" i="45" s="1"/>
  <c r="B122" i="45" s="1"/>
  <c r="B123" i="45" s="1"/>
  <c r="B124" i="45" s="1"/>
  <c r="B126" i="45" s="1"/>
  <c r="B127" i="45" s="1"/>
  <c r="B128" i="45" s="1"/>
  <c r="B129" i="45" s="1"/>
  <c r="B130" i="45" s="1"/>
  <c r="B131" i="45" s="1"/>
  <c r="B132" i="45" s="1"/>
  <c r="B133" i="45" s="1"/>
  <c r="B134" i="45" s="1"/>
  <c r="B136" i="45" s="1"/>
  <c r="B137" i="45" s="1"/>
  <c r="B138" i="45" s="1"/>
  <c r="B139" i="45" s="1"/>
  <c r="B140" i="45" s="1"/>
  <c r="B141" i="45" s="1"/>
  <c r="B142" i="45" s="1"/>
  <c r="B143" i="45" s="1"/>
  <c r="B144" i="45" s="1"/>
  <c r="B145" i="45" s="1"/>
  <c r="B146" i="45" s="1"/>
  <c r="B147" i="45" s="1"/>
  <c r="B148" i="45" s="1"/>
  <c r="B149" i="45" s="1"/>
  <c r="B150" i="45" s="1"/>
  <c r="B151" i="45" s="1"/>
  <c r="B152" i="45" s="1"/>
  <c r="B153" i="45" s="1"/>
  <c r="B154" i="45" s="1"/>
  <c r="B155" i="45" s="1"/>
  <c r="B156" i="45" s="1"/>
  <c r="B157" i="45" s="1"/>
  <c r="B158" i="45" s="1"/>
  <c r="B159" i="45" s="1"/>
  <c r="B160" i="45" s="1"/>
  <c r="B161" i="45" s="1"/>
  <c r="B162" i="45" s="1"/>
  <c r="B163" i="45" s="1"/>
  <c r="B164" i="45" s="1"/>
  <c r="B165" i="45" s="1"/>
  <c r="B166" i="45" s="1"/>
  <c r="B167" i="45" s="1"/>
  <c r="B168" i="45" s="1"/>
  <c r="B169" i="45" s="1"/>
  <c r="B170" i="45" s="1"/>
  <c r="B171" i="45" s="1"/>
  <c r="B172" i="45" s="1"/>
  <c r="B173" i="45" s="1"/>
  <c r="B174" i="45" s="1"/>
  <c r="B175" i="45" s="1"/>
  <c r="B176" i="45" s="1"/>
  <c r="B177" i="45" s="1"/>
  <c r="B178" i="45" s="1"/>
  <c r="B179" i="45" s="1"/>
  <c r="B180" i="45" s="1"/>
  <c r="B181" i="45" s="1"/>
  <c r="B182" i="45" s="1"/>
  <c r="B183" i="45" s="1"/>
  <c r="B184" i="45" s="1"/>
  <c r="B185" i="45" s="1"/>
  <c r="B186" i="45" s="1"/>
  <c r="B187" i="45" s="1"/>
  <c r="B188" i="45" s="1"/>
  <c r="B189" i="45" s="1"/>
  <c r="B190" i="45" s="1"/>
  <c r="B191" i="45" s="1"/>
  <c r="B192" i="45" s="1"/>
  <c r="B193" i="45" s="1"/>
  <c r="B194" i="45" s="1"/>
  <c r="B195" i="45" s="1"/>
  <c r="B196" i="45" s="1"/>
  <c r="B197" i="45" s="1"/>
  <c r="B198" i="45" s="1"/>
  <c r="B199" i="45" s="1"/>
  <c r="B200" i="45" s="1"/>
  <c r="B201" i="45" s="1"/>
  <c r="B202" i="45" s="1"/>
  <c r="B203" i="45" s="1"/>
  <c r="B204" i="45" s="1"/>
  <c r="B205" i="45" s="1"/>
  <c r="B206" i="45" s="1"/>
  <c r="B207" i="45" s="1"/>
  <c r="B208" i="45" s="1"/>
  <c r="B209" i="45" s="1"/>
  <c r="B210" i="45" s="1"/>
  <c r="B211" i="45" s="1"/>
  <c r="B212" i="45" s="1"/>
  <c r="B213" i="45" s="1"/>
  <c r="B214" i="45" s="1"/>
  <c r="B215" i="45" s="1"/>
  <c r="B216" i="45" s="1"/>
  <c r="B217" i="45" s="1"/>
  <c r="B218" i="45" s="1"/>
  <c r="B219" i="45" s="1"/>
  <c r="B220" i="45" s="1"/>
  <c r="B221" i="45" s="1"/>
  <c r="B222" i="45" s="1"/>
  <c r="B223" i="45" s="1"/>
  <c r="B224" i="45" s="1"/>
  <c r="B225" i="45" s="1"/>
  <c r="B226" i="45" s="1"/>
  <c r="B227" i="45" s="1"/>
  <c r="B228" i="45" s="1"/>
  <c r="B229" i="45" s="1"/>
  <c r="B230" i="45" s="1"/>
  <c r="B231" i="45" s="1"/>
  <c r="B232" i="45" s="1"/>
  <c r="B233" i="45" s="1"/>
  <c r="B234" i="45" s="1"/>
  <c r="B235" i="45" s="1"/>
  <c r="B236" i="45" s="1"/>
  <c r="B237" i="45" s="1"/>
  <c r="B238" i="45" s="1"/>
  <c r="B239" i="45" s="1"/>
  <c r="B240" i="45" s="1"/>
  <c r="B241" i="45" s="1"/>
  <c r="B242" i="45" s="1"/>
  <c r="B243" i="45" s="1"/>
  <c r="B244" i="45" s="1"/>
  <c r="B245" i="45" s="1"/>
  <c r="B246" i="45" s="1"/>
  <c r="B247" i="45" s="1"/>
  <c r="B248" i="45" s="1"/>
  <c r="B249" i="45" s="1"/>
  <c r="B250" i="45" s="1"/>
  <c r="B251" i="45" s="1"/>
  <c r="B252" i="45" s="1"/>
  <c r="B253" i="45" s="1"/>
  <c r="B254" i="45" s="1"/>
  <c r="B255" i="45" s="1"/>
  <c r="B256" i="45" s="1"/>
  <c r="B257" i="45" s="1"/>
  <c r="B258" i="45" s="1"/>
  <c r="B259" i="45" s="1"/>
  <c r="B260" i="45" s="1"/>
  <c r="B261" i="45" s="1"/>
  <c r="B262" i="45" s="1"/>
  <c r="B263" i="45" s="1"/>
  <c r="B264" i="45" s="1"/>
  <c r="B265" i="45" s="1"/>
  <c r="B266" i="45" s="1"/>
  <c r="B267" i="45" s="1"/>
  <c r="B268" i="45" s="1"/>
  <c r="B269" i="45" s="1"/>
  <c r="B270" i="45" s="1"/>
  <c r="B271" i="45" s="1"/>
  <c r="B272" i="45" s="1"/>
  <c r="B273" i="45" s="1"/>
  <c r="B274" i="45" s="1"/>
  <c r="B275" i="45" s="1"/>
  <c r="B276" i="45" s="1"/>
  <c r="B277" i="45" s="1"/>
  <c r="B278" i="45" s="1"/>
  <c r="B279" i="45" s="1"/>
  <c r="B280" i="45" s="1"/>
  <c r="B281" i="45" s="1"/>
  <c r="B282" i="45" s="1"/>
  <c r="B283" i="45" s="1"/>
  <c r="B284" i="45" s="1"/>
  <c r="B285" i="45" s="1"/>
  <c r="B286" i="45" s="1"/>
  <c r="B287" i="45" s="1"/>
  <c r="B288" i="45" s="1"/>
  <c r="B289" i="45" s="1"/>
  <c r="B290" i="45" s="1"/>
  <c r="B291" i="45" s="1"/>
  <c r="B292" i="45" s="1"/>
  <c r="B293" i="45" s="1"/>
  <c r="B294" i="45" s="1"/>
  <c r="B295" i="45" s="1"/>
  <c r="B296" i="45" s="1"/>
  <c r="B297" i="45" s="1"/>
  <c r="B298" i="45" s="1"/>
  <c r="B299" i="45" s="1"/>
  <c r="B300" i="45" s="1"/>
  <c r="B301" i="45" s="1"/>
  <c r="B302" i="45" s="1"/>
  <c r="B303" i="45" s="1"/>
  <c r="B304" i="45" s="1"/>
  <c r="B305" i="45" s="1"/>
  <c r="B306" i="45" s="1"/>
  <c r="B307" i="45" s="1"/>
  <c r="B308" i="45" s="1"/>
  <c r="B309" i="45" s="1"/>
  <c r="B310" i="45" s="1"/>
  <c r="B311" i="45" s="1"/>
  <c r="B312" i="45" s="1"/>
  <c r="B313" i="45" s="1"/>
  <c r="B314" i="45" s="1"/>
  <c r="B315" i="45" s="1"/>
  <c r="B316" i="45" s="1"/>
  <c r="B317" i="45" s="1"/>
  <c r="B318" i="45" s="1"/>
  <c r="B319" i="45" s="1"/>
  <c r="B320" i="45" s="1"/>
  <c r="B321" i="45" s="1"/>
  <c r="B322" i="45" s="1"/>
  <c r="B323" i="45" s="1"/>
  <c r="B324" i="45" s="1"/>
  <c r="B325" i="45" s="1"/>
  <c r="B326" i="45" s="1"/>
  <c r="B327" i="45" s="1"/>
  <c r="B328" i="45" s="1"/>
  <c r="B329" i="45" s="1"/>
  <c r="B330" i="45" s="1"/>
  <c r="B331" i="45" s="1"/>
  <c r="B332" i="45" s="1"/>
  <c r="B333" i="45" s="1"/>
  <c r="B334" i="45" s="1"/>
  <c r="B335" i="45" s="1"/>
  <c r="B336" i="45" s="1"/>
  <c r="B337" i="45" s="1"/>
  <c r="B338" i="45" s="1"/>
  <c r="B339" i="45" s="1"/>
  <c r="B340" i="45" s="1"/>
  <c r="B341" i="45" s="1"/>
  <c r="B342" i="45" s="1"/>
  <c r="B343" i="45" s="1"/>
  <c r="B344" i="45" s="1"/>
  <c r="B345" i="45" s="1"/>
  <c r="B346" i="45" s="1"/>
  <c r="B347" i="45" s="1"/>
  <c r="B348" i="45" s="1"/>
  <c r="B349" i="45" s="1"/>
  <c r="B350" i="45" s="1"/>
  <c r="B354" i="45" s="1"/>
  <c r="B355" i="45" s="1"/>
  <c r="B356" i="45" s="1"/>
  <c r="B357" i="45" s="1"/>
  <c r="B358" i="45" s="1"/>
  <c r="B359" i="45" s="1"/>
  <c r="B360" i="45" s="1"/>
  <c r="B361" i="45" s="1"/>
  <c r="B362" i="45" s="1"/>
  <c r="B363" i="45" s="1"/>
  <c r="B364" i="45" s="1"/>
  <c r="B365" i="45" s="1"/>
  <c r="B366" i="45" s="1"/>
  <c r="B367" i="45" s="1"/>
  <c r="B368" i="45" s="1"/>
  <c r="B369" i="45" s="1"/>
  <c r="B370" i="45" s="1"/>
  <c r="B371" i="45" s="1"/>
  <c r="B372" i="45" s="1"/>
  <c r="B373" i="45" s="1"/>
  <c r="B374" i="45" s="1"/>
  <c r="B375" i="45" s="1"/>
  <c r="B376" i="45" s="1"/>
  <c r="B377" i="45" s="1"/>
  <c r="B378" i="45" s="1"/>
  <c r="B379" i="45" s="1"/>
  <c r="B380" i="45" s="1"/>
  <c r="B381" i="45" s="1"/>
  <c r="B382" i="45" s="1"/>
  <c r="B383" i="45" s="1"/>
  <c r="B384" i="45" s="1"/>
  <c r="B385" i="45" s="1"/>
  <c r="B386" i="45" s="1"/>
  <c r="B387" i="45" s="1"/>
  <c r="B388" i="45" s="1"/>
  <c r="B389" i="45" s="1"/>
  <c r="B390" i="45" s="1"/>
  <c r="B391" i="45" s="1"/>
  <c r="B392" i="45" s="1"/>
  <c r="B393" i="45" s="1"/>
  <c r="B394" i="45" s="1"/>
  <c r="B395" i="45" s="1"/>
  <c r="B396" i="45" s="1"/>
  <c r="B397" i="45" s="1"/>
  <c r="B398" i="45" s="1"/>
  <c r="B399" i="45" s="1"/>
  <c r="B400" i="45" s="1"/>
  <c r="B401" i="45" s="1"/>
  <c r="B402" i="45" s="1"/>
  <c r="B403" i="45" s="1"/>
  <c r="B404" i="45" s="1"/>
  <c r="B405" i="45" s="1"/>
  <c r="B406" i="45" s="1"/>
  <c r="B407" i="45" s="1"/>
  <c r="B408" i="45" s="1"/>
  <c r="B409" i="45" s="1"/>
  <c r="B411" i="45" s="1"/>
  <c r="B412" i="45" s="1"/>
  <c r="B413" i="45" s="1"/>
  <c r="B414" i="45" s="1"/>
  <c r="B415" i="45" s="1"/>
  <c r="B416" i="45" s="1"/>
  <c r="B417" i="45" s="1"/>
  <c r="B418" i="45" s="1"/>
  <c r="B419" i="45" s="1"/>
  <c r="B420" i="45" s="1"/>
  <c r="B421" i="45" s="1"/>
  <c r="B422" i="45" s="1"/>
  <c r="B423" i="45" s="1"/>
  <c r="B424" i="45" s="1"/>
  <c r="B425" i="45" s="1"/>
  <c r="B426" i="45" s="1"/>
  <c r="B427" i="45" s="1"/>
  <c r="B428" i="45" s="1"/>
  <c r="B429" i="45" s="1"/>
  <c r="B430" i="45" s="1"/>
  <c r="B431" i="45" s="1"/>
  <c r="B432" i="45" s="1"/>
  <c r="B433" i="45" s="1"/>
  <c r="B434" i="45" s="1"/>
  <c r="B435" i="45" s="1"/>
  <c r="B436" i="45" s="1"/>
  <c r="B437" i="45" s="1"/>
  <c r="B438" i="45" s="1"/>
  <c r="B439" i="45" s="1"/>
  <c r="B441" i="45" s="1"/>
  <c r="B442" i="45" s="1"/>
  <c r="B443" i="45" s="1"/>
  <c r="B444" i="45" s="1"/>
  <c r="B445" i="45" s="1"/>
  <c r="B446" i="45" s="1"/>
  <c r="B447" i="45" s="1"/>
  <c r="B448" i="45" s="1"/>
  <c r="B449" i="45" s="1"/>
  <c r="B450" i="45" s="1"/>
  <c r="B451" i="45" s="1"/>
  <c r="B452" i="45" s="1"/>
  <c r="B453" i="45" s="1"/>
  <c r="B454" i="45" s="1"/>
  <c r="B455" i="45" s="1"/>
  <c r="B456" i="45" s="1"/>
  <c r="B457" i="45" s="1"/>
  <c r="B458" i="45" s="1"/>
  <c r="B459" i="45" s="1"/>
  <c r="B460" i="45" s="1"/>
  <c r="B461" i="45" s="1"/>
  <c r="B462" i="45" s="1"/>
  <c r="B463" i="45" s="1"/>
  <c r="B464" i="45" s="1"/>
  <c r="B465" i="45" s="1"/>
  <c r="B466" i="45" s="1"/>
  <c r="B467" i="45" s="1"/>
  <c r="B468" i="45" s="1"/>
  <c r="B469" i="45" s="1"/>
  <c r="B470" i="45" s="1"/>
  <c r="B471" i="45" s="1"/>
  <c r="B472" i="45" s="1"/>
  <c r="B473" i="45" s="1"/>
  <c r="B474" i="45" s="1"/>
  <c r="B475" i="45" s="1"/>
  <c r="B476" i="45" s="1"/>
  <c r="B477" i="45" s="1"/>
  <c r="B478" i="45" s="1"/>
  <c r="B479" i="45" s="1"/>
  <c r="B480" i="45" s="1"/>
  <c r="B482" i="45" s="1"/>
  <c r="B483" i="45" s="1"/>
  <c r="B484" i="45" s="1"/>
  <c r="B485" i="45" s="1"/>
  <c r="B486" i="45" s="1"/>
  <c r="B487" i="45" s="1"/>
  <c r="B488" i="45" s="1"/>
  <c r="B490" i="45" s="1"/>
  <c r="B491" i="45" s="1"/>
  <c r="B492" i="45" s="1"/>
  <c r="B493" i="45" s="1"/>
  <c r="B494" i="45" s="1"/>
  <c r="B496" i="45" s="1"/>
  <c r="B497" i="45" s="1"/>
  <c r="B498" i="45" s="1"/>
  <c r="B499" i="45" s="1"/>
  <c r="B500" i="45" s="1"/>
  <c r="B501" i="45" s="1"/>
  <c r="B502" i="45" s="1"/>
  <c r="B503" i="45" s="1"/>
  <c r="B504" i="45" s="1"/>
  <c r="B505" i="45" s="1"/>
  <c r="B506" i="45" s="1"/>
  <c r="B507" i="45" s="1"/>
  <c r="B508" i="45" s="1"/>
  <c r="B509" i="45" s="1"/>
  <c r="B510" i="45" s="1"/>
  <c r="B511" i="45" s="1"/>
  <c r="B512" i="45" s="1"/>
  <c r="B513" i="45" s="1"/>
  <c r="B514" i="45" s="1"/>
  <c r="B516" i="45" s="1"/>
  <c r="B517" i="45" s="1"/>
  <c r="B518" i="45" s="1"/>
  <c r="B519" i="45" s="1"/>
  <c r="B520" i="45" s="1"/>
  <c r="B521" i="45" s="1"/>
  <c r="B522" i="45" s="1"/>
  <c r="B523" i="45" s="1"/>
  <c r="B524" i="45" s="1"/>
  <c r="B525" i="45" s="1"/>
  <c r="B526" i="45" s="1"/>
  <c r="B527" i="45" s="1"/>
  <c r="B528" i="45" s="1"/>
  <c r="B529" i="45" s="1"/>
  <c r="B530" i="45" s="1"/>
  <c r="B531" i="45" s="1"/>
  <c r="B532" i="45" s="1"/>
  <c r="B533" i="45" s="1"/>
  <c r="B535" i="45" s="1"/>
  <c r="B536" i="45" s="1"/>
  <c r="B537" i="45" s="1"/>
  <c r="B539" i="45" s="1"/>
  <c r="B540" i="45" s="1"/>
  <c r="B541" i="45" s="1"/>
  <c r="B542" i="45" s="1"/>
  <c r="B543" i="45" s="1"/>
  <c r="B544" i="45" s="1"/>
  <c r="B545" i="45" s="1"/>
  <c r="B546" i="45" s="1"/>
  <c r="B547" i="45" s="1"/>
  <c r="B548" i="45" s="1"/>
  <c r="B549" i="45" s="1"/>
  <c r="B550" i="45" s="1"/>
  <c r="B551" i="45" s="1"/>
  <c r="B552" i="45" s="1"/>
  <c r="B553" i="45" s="1"/>
  <c r="B555" i="45" s="1"/>
  <c r="B556" i="45" s="1"/>
  <c r="B557" i="45" s="1"/>
  <c r="B558" i="45" s="1"/>
  <c r="B559" i="45" s="1"/>
  <c r="B560" i="45" s="1"/>
  <c r="B561" i="45" s="1"/>
  <c r="B563" i="45" s="1"/>
  <c r="B564" i="45" s="1"/>
  <c r="B565" i="45" s="1"/>
  <c r="B566" i="45" s="1"/>
  <c r="B567" i="45" s="1"/>
  <c r="B569" i="45" s="1"/>
  <c r="B570" i="45" s="1"/>
  <c r="B571" i="45" s="1"/>
  <c r="B572" i="45" s="1"/>
  <c r="B574" i="45" s="1"/>
  <c r="B575" i="45" s="1"/>
  <c r="B576" i="45" s="1"/>
  <c r="B577" i="45" s="1"/>
  <c r="B578" i="45" s="1"/>
  <c r="B579" i="45" s="1"/>
  <c r="B580" i="45" s="1"/>
  <c r="B581" i="45" s="1"/>
  <c r="B582" i="45" s="1"/>
  <c r="B583" i="45" s="1"/>
  <c r="B585" i="45" s="1"/>
  <c r="B586" i="45" s="1"/>
  <c r="B587" i="45" s="1"/>
  <c r="B588" i="45" s="1"/>
  <c r="B589" i="45" s="1"/>
  <c r="B590" i="45" s="1"/>
  <c r="B591" i="45" s="1"/>
  <c r="B592" i="45" s="1"/>
  <c r="B593" i="45" s="1"/>
  <c r="B594" i="45" s="1"/>
  <c r="B595" i="45" s="1"/>
  <c r="B596" i="45" s="1"/>
  <c r="B597" i="45" s="1"/>
  <c r="B598" i="45" s="1"/>
  <c r="B599" i="45" s="1"/>
  <c r="B600" i="45" s="1"/>
  <c r="B602" i="45" s="1"/>
  <c r="B603" i="45" s="1"/>
  <c r="B604" i="45" s="1"/>
  <c r="B605" i="45" s="1"/>
  <c r="B606" i="45" s="1"/>
  <c r="B607" i="45" s="1"/>
  <c r="B608" i="45" s="1"/>
  <c r="B609" i="45" s="1"/>
  <c r="B117" i="45"/>
  <c r="B62" i="45"/>
  <c r="B63" i="45" s="1"/>
  <c r="B64" i="45" s="1"/>
  <c r="B65" i="45" s="1"/>
  <c r="B66" i="45" s="1"/>
  <c r="B67" i="45" s="1"/>
  <c r="B68" i="45" s="1"/>
  <c r="B69" i="45" s="1"/>
  <c r="B70" i="45" s="1"/>
  <c r="B71" i="45" s="1"/>
  <c r="B73" i="45" s="1"/>
  <c r="B74" i="45" s="1"/>
  <c r="B75" i="45" s="1"/>
  <c r="B76" i="45" s="1"/>
  <c r="B77" i="45" s="1"/>
  <c r="B78" i="45" s="1"/>
  <c r="B79" i="45" s="1"/>
  <c r="B80" i="45" s="1"/>
  <c r="B81" i="45" s="1"/>
  <c r="B83" i="45" s="1"/>
  <c r="B84" i="45" s="1"/>
  <c r="B85" i="45" s="1"/>
  <c r="B86" i="45" s="1"/>
  <c r="B87" i="45" s="1"/>
  <c r="B88" i="45" s="1"/>
  <c r="B89" i="45" s="1"/>
  <c r="B90" i="45" s="1"/>
  <c r="B91" i="45" s="1"/>
  <c r="B92" i="45" s="1"/>
  <c r="B93" i="45" s="1"/>
  <c r="B94" i="45" s="1"/>
  <c r="B95" i="45" s="1"/>
  <c r="B96" i="45" s="1"/>
  <c r="B97" i="45" s="1"/>
  <c r="B98" i="45" s="1"/>
  <c r="B99" i="45" s="1"/>
  <c r="B100" i="45" s="1"/>
  <c r="B101" i="45" s="1"/>
  <c r="B102" i="45" s="1"/>
  <c r="B103" i="45" s="1"/>
  <c r="B104" i="45" s="1"/>
  <c r="B105" i="45" s="1"/>
  <c r="B106" i="45" s="1"/>
  <c r="B107" i="45" s="1"/>
  <c r="B108" i="45" s="1"/>
  <c r="B110" i="45" s="1"/>
  <c r="B111" i="45" s="1"/>
  <c r="B112" i="45" s="1"/>
  <c r="B22" i="45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49" i="45" s="1"/>
  <c r="B50" i="45" s="1"/>
  <c r="B51" i="45" s="1"/>
  <c r="B52" i="45" s="1"/>
  <c r="B53" i="45" s="1"/>
  <c r="B54" i="45" s="1"/>
  <c r="B55" i="45" s="1"/>
  <c r="B56" i="45" s="1"/>
  <c r="B57" i="45" s="1"/>
  <c r="B59" i="45" s="1"/>
  <c r="B611" i="45" l="1"/>
  <c r="B612" i="45" s="1"/>
  <c r="B613" i="45" s="1"/>
  <c r="B614" i="45" s="1"/>
  <c r="B615" i="45" s="1"/>
  <c r="B616" i="45" s="1"/>
  <c r="B617" i="45" s="1"/>
  <c r="B618" i="45" s="1"/>
  <c r="B619" i="45" s="1"/>
  <c r="B620" i="45" s="1"/>
  <c r="B621" i="45" s="1"/>
  <c r="B622" i="45" s="1"/>
  <c r="L609" i="45"/>
  <c r="M609" i="45" s="1"/>
  <c r="O609" i="45"/>
  <c r="L608" i="45"/>
  <c r="M608" i="45" s="1"/>
  <c r="O608" i="45"/>
  <c r="L607" i="45"/>
  <c r="M607" i="45" s="1"/>
  <c r="O607" i="45"/>
  <c r="O350" i="45" l="1"/>
  <c r="N350" i="45"/>
  <c r="L350" i="45"/>
  <c r="M350" i="45" s="1"/>
  <c r="L57" i="45" l="1"/>
  <c r="M57" i="45" s="1"/>
  <c r="N57" i="45"/>
  <c r="O57" i="45"/>
  <c r="L137" i="45" l="1"/>
  <c r="L138" i="45"/>
  <c r="L139" i="45"/>
  <c r="L140" i="45"/>
  <c r="L141" i="45"/>
  <c r="L142" i="45"/>
  <c r="L143" i="45"/>
  <c r="L144" i="45"/>
  <c r="L145" i="45"/>
  <c r="L146" i="45"/>
  <c r="L147" i="45"/>
  <c r="L148" i="45"/>
  <c r="L149" i="45"/>
  <c r="L150" i="45"/>
  <c r="L151" i="45"/>
  <c r="L152" i="45"/>
  <c r="L153" i="45"/>
  <c r="L154" i="45"/>
  <c r="L155" i="45"/>
  <c r="L156" i="45"/>
  <c r="L157" i="45"/>
  <c r="L158" i="45"/>
  <c r="L159" i="45"/>
  <c r="L160" i="45"/>
  <c r="L161" i="45"/>
  <c r="L162" i="45"/>
  <c r="L163" i="45"/>
  <c r="L164" i="45"/>
  <c r="L165" i="45"/>
  <c r="L166" i="45"/>
  <c r="L167" i="45"/>
  <c r="L168" i="45"/>
  <c r="L169" i="45"/>
  <c r="L170" i="45"/>
  <c r="L171" i="45"/>
  <c r="L172" i="45"/>
  <c r="L173" i="45"/>
  <c r="L174" i="45"/>
  <c r="L175" i="45"/>
  <c r="L176" i="45"/>
  <c r="L177" i="45"/>
  <c r="L178" i="45"/>
  <c r="L179" i="45"/>
  <c r="L180" i="45"/>
  <c r="L181" i="45"/>
  <c r="L182" i="45"/>
  <c r="L183" i="45"/>
  <c r="L184" i="45"/>
  <c r="L185" i="45"/>
  <c r="L186" i="45"/>
  <c r="L187" i="45"/>
  <c r="L188" i="45"/>
  <c r="L189" i="45"/>
  <c r="L190" i="45"/>
  <c r="L191" i="45"/>
  <c r="L192" i="45"/>
  <c r="L193" i="45"/>
  <c r="L194" i="45"/>
  <c r="L195" i="45"/>
  <c r="L196" i="45"/>
  <c r="L197" i="45"/>
  <c r="L198" i="45"/>
  <c r="L199" i="45"/>
  <c r="L200" i="45"/>
  <c r="L201" i="45"/>
  <c r="L202" i="45"/>
  <c r="L203" i="45"/>
  <c r="L204" i="45"/>
  <c r="L205" i="45"/>
  <c r="L206" i="45"/>
  <c r="L207" i="45"/>
  <c r="L208" i="45"/>
  <c r="L209" i="45"/>
  <c r="L210" i="45"/>
  <c r="L211" i="45"/>
  <c r="L212" i="45"/>
  <c r="L213" i="45"/>
  <c r="L214" i="45"/>
  <c r="L215" i="45"/>
  <c r="L216" i="45"/>
  <c r="L217" i="45"/>
  <c r="L218" i="45"/>
  <c r="L219" i="45"/>
  <c r="L220" i="45"/>
  <c r="L221" i="45"/>
  <c r="L222" i="45"/>
  <c r="L223" i="45"/>
  <c r="L224" i="45"/>
  <c r="L225" i="45"/>
  <c r="L226" i="45"/>
  <c r="L227" i="45"/>
  <c r="L228" i="45"/>
  <c r="L229" i="45"/>
  <c r="L230" i="45"/>
  <c r="L231" i="45"/>
  <c r="L232" i="45"/>
  <c r="L233" i="45"/>
  <c r="L234" i="45"/>
  <c r="L235" i="45"/>
  <c r="L236" i="45"/>
  <c r="L237" i="45"/>
  <c r="L238" i="45"/>
  <c r="L239" i="45"/>
  <c r="L240" i="45"/>
  <c r="L241" i="45"/>
  <c r="L242" i="45"/>
  <c r="L243" i="45"/>
  <c r="L244" i="45"/>
  <c r="L245" i="45"/>
  <c r="L246" i="45"/>
  <c r="L247" i="45"/>
  <c r="L248" i="45"/>
  <c r="L249" i="45"/>
  <c r="L250" i="45"/>
  <c r="L251" i="45"/>
  <c r="L252" i="45"/>
  <c r="L253" i="45"/>
  <c r="L254" i="45"/>
  <c r="L255" i="45"/>
  <c r="L256" i="45"/>
  <c r="L257" i="45"/>
  <c r="L258" i="45"/>
  <c r="L259" i="45"/>
  <c r="L260" i="45"/>
  <c r="L261" i="45"/>
  <c r="L262" i="45"/>
  <c r="L263" i="45"/>
  <c r="L264" i="45"/>
  <c r="L265" i="45"/>
  <c r="L266" i="45"/>
  <c r="L267" i="45"/>
  <c r="L268" i="45"/>
  <c r="L269" i="45"/>
  <c r="L270" i="45"/>
  <c r="L271" i="45"/>
  <c r="L272" i="45"/>
  <c r="L273" i="45"/>
  <c r="L274" i="45"/>
  <c r="L275" i="45"/>
  <c r="L276" i="45"/>
  <c r="L277" i="45"/>
  <c r="L278" i="45"/>
  <c r="L279" i="45"/>
  <c r="L280" i="45"/>
  <c r="L281" i="45"/>
  <c r="L282" i="45"/>
  <c r="L283" i="45"/>
  <c r="L284" i="45"/>
  <c r="L285" i="45"/>
  <c r="L286" i="45"/>
  <c r="L287" i="45"/>
  <c r="L288" i="45"/>
  <c r="L289" i="45"/>
  <c r="L290" i="45"/>
  <c r="L291" i="45"/>
  <c r="L292" i="45"/>
  <c r="L293" i="45"/>
  <c r="L294" i="45"/>
  <c r="L295" i="45"/>
  <c r="L296" i="45"/>
  <c r="L297" i="45"/>
  <c r="L298" i="45"/>
  <c r="L299" i="45"/>
  <c r="L300" i="45"/>
  <c r="L301" i="45"/>
  <c r="L302" i="45"/>
  <c r="L303" i="45"/>
  <c r="L304" i="45"/>
  <c r="L305" i="45"/>
  <c r="L306" i="45"/>
  <c r="L307" i="45"/>
  <c r="L308" i="45"/>
  <c r="L309" i="45"/>
  <c r="L310" i="45"/>
  <c r="L311" i="45"/>
  <c r="L312" i="45"/>
  <c r="L313" i="45"/>
  <c r="L314" i="45"/>
  <c r="L315" i="45"/>
  <c r="L316" i="45"/>
  <c r="L317" i="45"/>
  <c r="L318" i="45"/>
  <c r="L319" i="45"/>
  <c r="L320" i="45"/>
  <c r="L321" i="45"/>
  <c r="L322" i="45"/>
  <c r="L323" i="45"/>
  <c r="L324" i="45"/>
  <c r="L325" i="45"/>
  <c r="L326" i="45"/>
  <c r="L327" i="45"/>
  <c r="L328" i="45"/>
  <c r="L329" i="45"/>
  <c r="L330" i="45"/>
  <c r="L331" i="45"/>
  <c r="L332" i="45"/>
  <c r="L333" i="45"/>
  <c r="L334" i="45"/>
  <c r="L335" i="45"/>
  <c r="L336" i="45"/>
  <c r="L337" i="45"/>
  <c r="L338" i="45"/>
  <c r="L339" i="45"/>
  <c r="L340" i="45"/>
  <c r="L341" i="45"/>
  <c r="L342" i="45"/>
  <c r="L343" i="45"/>
  <c r="L344" i="45"/>
  <c r="L345" i="45"/>
  <c r="L346" i="45"/>
  <c r="L347" i="45"/>
  <c r="L348" i="45"/>
  <c r="L349" i="45"/>
  <c r="L136" i="45"/>
  <c r="F17" i="46" l="1"/>
  <c r="G17" i="46" s="1"/>
  <c r="F18" i="46"/>
  <c r="G18" i="46" s="1"/>
  <c r="F26" i="46"/>
  <c r="G26" i="46" s="1"/>
  <c r="F27" i="46"/>
  <c r="G27" i="46" s="1"/>
  <c r="E28" i="46"/>
  <c r="G28" i="46" s="1"/>
  <c r="G29" i="46"/>
  <c r="G30" i="46"/>
  <c r="G31" i="46"/>
  <c r="G32" i="46"/>
  <c r="G33" i="46"/>
  <c r="F41" i="46"/>
  <c r="G41" i="46" s="1"/>
  <c r="G44" i="46" s="1"/>
  <c r="F49" i="46"/>
  <c r="G49" i="46" s="1"/>
  <c r="F50" i="46"/>
  <c r="G50" i="46" s="1"/>
  <c r="G51" i="46"/>
  <c r="G52" i="46"/>
  <c r="F60" i="46"/>
  <c r="G60" i="46" s="1"/>
  <c r="F61" i="46"/>
  <c r="G61" i="46" s="1"/>
  <c r="G62" i="46"/>
  <c r="G63" i="46"/>
  <c r="G64" i="46"/>
  <c r="F72" i="46"/>
  <c r="G72" i="46" s="1"/>
  <c r="F73" i="46"/>
  <c r="G73" i="46" s="1"/>
  <c r="G74" i="46"/>
  <c r="F82" i="46"/>
  <c r="G82" i="46" s="1"/>
  <c r="F83" i="46"/>
  <c r="G83" i="46" s="1"/>
  <c r="G84" i="46"/>
  <c r="G85" i="46"/>
  <c r="G86" i="46"/>
  <c r="G87" i="46"/>
  <c r="G88" i="46"/>
  <c r="G89" i="46"/>
  <c r="G90" i="46"/>
  <c r="G91" i="46"/>
  <c r="G92" i="46"/>
  <c r="F100" i="46"/>
  <c r="G100" i="46" s="1"/>
  <c r="F101" i="46"/>
  <c r="G101" i="46" s="1"/>
  <c r="G102" i="46"/>
  <c r="F110" i="46"/>
  <c r="G110" i="46" s="1"/>
  <c r="F111" i="46"/>
  <c r="G111" i="46" s="1"/>
  <c r="G112" i="46"/>
  <c r="G113" i="46"/>
  <c r="G114" i="46"/>
  <c r="G115" i="46"/>
  <c r="G116" i="46"/>
  <c r="G117" i="46"/>
  <c r="G118" i="46"/>
  <c r="G119" i="46"/>
  <c r="G120" i="46"/>
  <c r="G121" i="46"/>
  <c r="F129" i="46"/>
  <c r="G129" i="46" s="1"/>
  <c r="F130" i="46"/>
  <c r="G130" i="46" s="1"/>
  <c r="G131" i="46"/>
  <c r="F139" i="46"/>
  <c r="G139" i="46" s="1"/>
  <c r="G140" i="46"/>
  <c r="F148" i="46"/>
  <c r="G148" i="46" s="1"/>
  <c r="F149" i="46"/>
  <c r="G149" i="46" s="1"/>
  <c r="G150" i="46"/>
  <c r="G151" i="46"/>
  <c r="F159" i="46"/>
  <c r="G159" i="46" s="1"/>
  <c r="F160" i="46"/>
  <c r="G160" i="46" s="1"/>
  <c r="G161" i="46"/>
  <c r="G162" i="46"/>
  <c r="F171" i="46"/>
  <c r="G171" i="46" s="1"/>
  <c r="F172" i="46"/>
  <c r="G172" i="46" s="1"/>
  <c r="G173" i="46"/>
  <c r="G174" i="46"/>
  <c r="F1037" i="46"/>
  <c r="G1037" i="46" s="1"/>
  <c r="F1038" i="46"/>
  <c r="G1038" i="46" s="1"/>
  <c r="G1039" i="46"/>
  <c r="G1040" i="46"/>
  <c r="F1047" i="46"/>
  <c r="G1047" i="46" s="1"/>
  <c r="F1048" i="46"/>
  <c r="G1048" i="46" s="1"/>
  <c r="G1049" i="46"/>
  <c r="F1057" i="46"/>
  <c r="G1057" i="46" s="1"/>
  <c r="F1058" i="46"/>
  <c r="G1058" i="46" s="1"/>
  <c r="G1059" i="46"/>
  <c r="F1067" i="46"/>
  <c r="G1067" i="46" s="1"/>
  <c r="F1068" i="46"/>
  <c r="G1068" i="46" s="1"/>
  <c r="G1069" i="46"/>
  <c r="G1070" i="46"/>
  <c r="F1078" i="46"/>
  <c r="G1078" i="46" s="1"/>
  <c r="F1079" i="46"/>
  <c r="G1079" i="46" s="1"/>
  <c r="G1080" i="46"/>
  <c r="G1081" i="46"/>
  <c r="G1082" i="46"/>
  <c r="F1091" i="46"/>
  <c r="G1091" i="46" s="1"/>
  <c r="F1092" i="46"/>
  <c r="G1092" i="46" s="1"/>
  <c r="G1093" i="46"/>
  <c r="G1094" i="46"/>
  <c r="G1095" i="46"/>
  <c r="G1096" i="46"/>
  <c r="G1097" i="46"/>
  <c r="F1105" i="46"/>
  <c r="G1105" i="46" s="1"/>
  <c r="F1106" i="46"/>
  <c r="G1106" i="46" s="1"/>
  <c r="G1107" i="46"/>
  <c r="G1108" i="46"/>
  <c r="G1109" i="46"/>
  <c r="F1118" i="46"/>
  <c r="G1118" i="46" s="1"/>
  <c r="G1122" i="46" s="1"/>
  <c r="G1119" i="46"/>
  <c r="F1127" i="46"/>
  <c r="G1127" i="46" s="1"/>
  <c r="F1135" i="46"/>
  <c r="G1135" i="46" s="1"/>
  <c r="G1136" i="46"/>
  <c r="F1144" i="46"/>
  <c r="G1144" i="46" s="1"/>
  <c r="G1145" i="46"/>
  <c r="G1153" i="46"/>
  <c r="G1156" i="46" s="1"/>
  <c r="G1154" i="46"/>
  <c r="G1161" i="46"/>
  <c r="G1163" i="46" s="1"/>
  <c r="G1169" i="46"/>
  <c r="G1171" i="46" s="1"/>
  <c r="G1177" i="46"/>
  <c r="G1179" i="46" s="1"/>
  <c r="G1185" i="46"/>
  <c r="G1188" i="46" s="1"/>
  <c r="G1193" i="46"/>
  <c r="G1196" i="46" s="1"/>
  <c r="G1201" i="46"/>
  <c r="G1204" i="46" s="1"/>
  <c r="G1209" i="46"/>
  <c r="G1211" i="46" s="1"/>
  <c r="G1217" i="46"/>
  <c r="G1220" i="46" s="1"/>
  <c r="G1225" i="46"/>
  <c r="G1227" i="46" s="1"/>
  <c r="G1233" i="46"/>
  <c r="G1235" i="46" s="1"/>
  <c r="G1241" i="46"/>
  <c r="G1243" i="46" s="1"/>
  <c r="G1249" i="46"/>
  <c r="G1252" i="46" s="1"/>
  <c r="G1257" i="46"/>
  <c r="G1260" i="46" s="1"/>
  <c r="G1265" i="46"/>
  <c r="G1267" i="46" s="1"/>
  <c r="G1273" i="46"/>
  <c r="G1275" i="46" s="1"/>
  <c r="G1281" i="46"/>
  <c r="G1283" i="46" s="1"/>
  <c r="G1289" i="46"/>
  <c r="G1291" i="46" s="1"/>
  <c r="G1297" i="46"/>
  <c r="G1299" i="46" s="1"/>
  <c r="G1305" i="46"/>
  <c r="G1307" i="46" s="1"/>
  <c r="G1313" i="46"/>
  <c r="G1316" i="46" s="1"/>
  <c r="G1321" i="46"/>
  <c r="G1324" i="46" s="1"/>
  <c r="G1329" i="46"/>
  <c r="G1332" i="46" s="1"/>
  <c r="G1337" i="46"/>
  <c r="G1339" i="46" s="1"/>
  <c r="G1345" i="46"/>
  <c r="G1347" i="46" s="1"/>
  <c r="G1353" i="46"/>
  <c r="G1355" i="46" s="1"/>
  <c r="G1361" i="46"/>
  <c r="G1363" i="46" s="1"/>
  <c r="G1369" i="46"/>
  <c r="G1371" i="46" s="1"/>
  <c r="G1251" i="46" l="1"/>
  <c r="G1042" i="46"/>
  <c r="G1138" i="46"/>
  <c r="G1187" i="46"/>
  <c r="G1189" i="46" s="1"/>
  <c r="G1190" i="46" s="1"/>
  <c r="G77" i="46"/>
  <c r="G1348" i="46"/>
  <c r="G1349" i="46" s="1"/>
  <c r="G1331" i="46"/>
  <c r="G1333" i="46" s="1"/>
  <c r="G1334" i="46" s="1"/>
  <c r="G1315" i="46"/>
  <c r="G1317" i="46" s="1"/>
  <c r="G1318" i="46" s="1"/>
  <c r="G1219" i="46"/>
  <c r="G1221" i="46" s="1"/>
  <c r="G1222" i="46" s="1"/>
  <c r="G1203" i="46"/>
  <c r="G1205" i="46" s="1"/>
  <c r="G1206" i="46" s="1"/>
  <c r="G43" i="46"/>
  <c r="G46" i="46" s="1"/>
  <c r="G1113" i="46"/>
  <c r="G1086" i="46"/>
  <c r="G1284" i="46"/>
  <c r="G1285" i="46" s="1"/>
  <c r="G1062" i="46"/>
  <c r="G1041" i="46"/>
  <c r="G165" i="46"/>
  <c r="G1323" i="46"/>
  <c r="G1325" i="46" s="1"/>
  <c r="G1326" i="46" s="1"/>
  <c r="G1212" i="46"/>
  <c r="G21" i="46"/>
  <c r="G20" i="46"/>
  <c r="G67" i="46"/>
  <c r="G104" i="46"/>
  <c r="G1259" i="46"/>
  <c r="G1195" i="46"/>
  <c r="G1197" i="46" s="1"/>
  <c r="G1198" i="46" s="1"/>
  <c r="G1155" i="46"/>
  <c r="G1158" i="46" s="1"/>
  <c r="G1061" i="46"/>
  <c r="G1064" i="46" s="1"/>
  <c r="G123" i="46"/>
  <c r="G1253" i="46"/>
  <c r="G1254" i="46" s="1"/>
  <c r="G1121" i="46"/>
  <c r="G1124" i="46" s="1"/>
  <c r="G1112" i="46"/>
  <c r="G1340" i="46"/>
  <c r="G1341" i="46" s="1"/>
  <c r="G1276" i="46"/>
  <c r="G1277" i="46" s="1"/>
  <c r="G1244" i="46"/>
  <c r="G1245" i="46" s="1"/>
  <c r="G1180" i="46"/>
  <c r="G1181" i="46" s="1"/>
  <c r="G95" i="46"/>
  <c r="G1372" i="46"/>
  <c r="G1373" i="46" s="1"/>
  <c r="G1308" i="46"/>
  <c r="G1309" i="46" s="1"/>
  <c r="G1310" i="46" s="1"/>
  <c r="G1099" i="46"/>
  <c r="G1100" i="46"/>
  <c r="G94" i="46"/>
  <c r="G1278" i="46"/>
  <c r="G1072" i="46"/>
  <c r="G76" i="46"/>
  <c r="G36" i="46"/>
  <c r="G35" i="46"/>
  <c r="G1130" i="46"/>
  <c r="G1129" i="46"/>
  <c r="G1051" i="46"/>
  <c r="G1052" i="46"/>
  <c r="G142" i="46"/>
  <c r="G143" i="46"/>
  <c r="G54" i="46"/>
  <c r="G176" i="46"/>
  <c r="G177" i="46"/>
  <c r="G1148" i="46"/>
  <c r="G1147" i="46"/>
  <c r="G153" i="46"/>
  <c r="G154" i="46"/>
  <c r="G133" i="46"/>
  <c r="G134" i="46"/>
  <c r="G1364" i="46"/>
  <c r="G1365" i="46" s="1"/>
  <c r="G1300" i="46"/>
  <c r="G1301" i="46" s="1"/>
  <c r="G1236" i="46"/>
  <c r="G1237" i="46" s="1"/>
  <c r="G1172" i="46"/>
  <c r="G1173" i="46" s="1"/>
  <c r="G166" i="46"/>
  <c r="G124" i="46"/>
  <c r="G1268" i="46"/>
  <c r="G1269" i="46" s="1"/>
  <c r="G1139" i="46"/>
  <c r="G1085" i="46"/>
  <c r="G66" i="46"/>
  <c r="G105" i="46"/>
  <c r="G1356" i="46"/>
  <c r="G1357" i="46" s="1"/>
  <c r="G1292" i="46"/>
  <c r="G1293" i="46" s="1"/>
  <c r="G1228" i="46"/>
  <c r="G1229" i="46" s="1"/>
  <c r="G1164" i="46"/>
  <c r="G1165" i="46" s="1"/>
  <c r="G1073" i="46"/>
  <c r="G55" i="46"/>
  <c r="G69" i="46" l="1"/>
  <c r="G1141" i="46"/>
  <c r="G107" i="46"/>
  <c r="G1044" i="46"/>
  <c r="G126" i="46"/>
  <c r="G1088" i="46"/>
  <c r="G1150" i="46"/>
  <c r="G1246" i="46"/>
  <c r="G79" i="46"/>
  <c r="G1286" i="46"/>
  <c r="G38" i="46"/>
  <c r="G168" i="46"/>
  <c r="G1350" i="46"/>
  <c r="G1132" i="46"/>
  <c r="G57" i="46"/>
  <c r="G1075" i="46"/>
  <c r="G1115" i="46"/>
  <c r="G1213" i="46"/>
  <c r="G1214" i="46" s="1"/>
  <c r="G1342" i="46"/>
  <c r="G1261" i="46"/>
  <c r="G1262" i="46" s="1"/>
  <c r="G1374" i="46"/>
  <c r="G1182" i="46"/>
  <c r="G23" i="46"/>
  <c r="G145" i="46"/>
  <c r="G136" i="46"/>
  <c r="G1054" i="46"/>
  <c r="G156" i="46"/>
  <c r="G1230" i="46"/>
  <c r="G1174" i="46"/>
  <c r="G1270" i="46"/>
  <c r="G1238" i="46"/>
  <c r="G1294" i="46"/>
  <c r="G1302" i="46"/>
  <c r="G1102" i="46"/>
  <c r="G1166" i="46"/>
  <c r="G1366" i="46"/>
  <c r="G179" i="46"/>
  <c r="G96" i="46"/>
  <c r="G97" i="46" s="1"/>
  <c r="G1358" i="46"/>
  <c r="L114" i="45"/>
  <c r="M114" i="45" s="1"/>
  <c r="O114" i="45"/>
  <c r="N114" i="45"/>
  <c r="M349" i="45" l="1"/>
  <c r="M348" i="45"/>
  <c r="M345" i="45"/>
  <c r="M344" i="45"/>
  <c r="M341" i="45"/>
  <c r="M338" i="45"/>
  <c r="M337" i="45"/>
  <c r="M334" i="45"/>
  <c r="M333" i="45"/>
  <c r="M330" i="45"/>
  <c r="M326" i="45"/>
  <c r="M325" i="45"/>
  <c r="M322" i="45"/>
  <c r="M321" i="45"/>
  <c r="M320" i="45"/>
  <c r="M316" i="45"/>
  <c r="M312" i="45"/>
  <c r="M310" i="45"/>
  <c r="M309" i="45"/>
  <c r="M308" i="45"/>
  <c r="M307" i="45"/>
  <c r="M306" i="45"/>
  <c r="M305" i="45"/>
  <c r="M303" i="45"/>
  <c r="M302" i="45"/>
  <c r="M301" i="45"/>
  <c r="M300" i="45"/>
  <c r="M299" i="45"/>
  <c r="M298" i="45"/>
  <c r="M297" i="45"/>
  <c r="M296" i="45"/>
  <c r="M295" i="45"/>
  <c r="M294" i="45"/>
  <c r="M293" i="45"/>
  <c r="M292" i="45"/>
  <c r="M290" i="45"/>
  <c r="M289" i="45"/>
  <c r="M288" i="45"/>
  <c r="M287" i="45"/>
  <c r="M286" i="45"/>
  <c r="M283" i="45"/>
  <c r="M281" i="45"/>
  <c r="M280" i="45"/>
  <c r="M279" i="45"/>
  <c r="M278" i="45"/>
  <c r="M277" i="45"/>
  <c r="M276" i="45"/>
  <c r="M275" i="45"/>
  <c r="M274" i="45"/>
  <c r="M273" i="45"/>
  <c r="M272" i="45"/>
  <c r="M271" i="45"/>
  <c r="M270" i="45"/>
  <c r="M269" i="45"/>
  <c r="M268" i="45"/>
  <c r="M267" i="45"/>
  <c r="M266" i="45"/>
  <c r="M265" i="45"/>
  <c r="M264" i="45"/>
  <c r="M263" i="45"/>
  <c r="M262" i="45"/>
  <c r="M261" i="45"/>
  <c r="M260" i="45"/>
  <c r="M258" i="45"/>
  <c r="M257" i="45"/>
  <c r="M254" i="45"/>
  <c r="M253" i="45"/>
  <c r="M252" i="45"/>
  <c r="M249" i="45"/>
  <c r="M245" i="45"/>
  <c r="M242" i="45"/>
  <c r="M241" i="45"/>
  <c r="M240" i="45"/>
  <c r="M239" i="45"/>
  <c r="M237" i="45"/>
  <c r="M236" i="45"/>
  <c r="M234" i="45"/>
  <c r="M233" i="45"/>
  <c r="M232" i="45"/>
  <c r="M231" i="45"/>
  <c r="M230" i="45"/>
  <c r="M229" i="45"/>
  <c r="M228" i="45"/>
  <c r="M225" i="45"/>
  <c r="M222" i="45"/>
  <c r="M221" i="45"/>
  <c r="M220" i="45"/>
  <c r="M217" i="45"/>
  <c r="M216" i="45"/>
  <c r="M213" i="45"/>
  <c r="M210" i="45"/>
  <c r="M209" i="45"/>
  <c r="M208" i="45"/>
  <c r="M205" i="45"/>
  <c r="M202" i="45"/>
  <c r="M201" i="45"/>
  <c r="M200" i="45"/>
  <c r="M199" i="45"/>
  <c r="M198" i="45"/>
  <c r="M197" i="45"/>
  <c r="M196" i="45"/>
  <c r="M195" i="45"/>
  <c r="M193" i="45"/>
  <c r="M192" i="45"/>
  <c r="M191" i="45"/>
  <c r="M190" i="45"/>
  <c r="M189" i="45"/>
  <c r="M188" i="45"/>
  <c r="M187" i="45"/>
  <c r="M186" i="45"/>
  <c r="M185" i="45"/>
  <c r="M184" i="45"/>
  <c r="M183" i="45"/>
  <c r="M182" i="45"/>
  <c r="M181" i="45"/>
  <c r="M180" i="45"/>
  <c r="M179" i="45"/>
  <c r="M178" i="45"/>
  <c r="M177" i="45"/>
  <c r="M176" i="45"/>
  <c r="M175" i="45"/>
  <c r="M174" i="45"/>
  <c r="M173" i="45"/>
  <c r="M172" i="45"/>
  <c r="M171" i="45"/>
  <c r="M170" i="45"/>
  <c r="M169" i="45"/>
  <c r="M167" i="45"/>
  <c r="M166" i="45"/>
  <c r="M165" i="45"/>
  <c r="M164" i="45"/>
  <c r="M163" i="45"/>
  <c r="M162" i="45"/>
  <c r="M161" i="45"/>
  <c r="M160" i="45"/>
  <c r="M159" i="45"/>
  <c r="M158" i="45"/>
  <c r="M157" i="45"/>
  <c r="M156" i="45"/>
  <c r="M155" i="45"/>
  <c r="M154" i="45"/>
  <c r="M153" i="45"/>
  <c r="M152" i="45"/>
  <c r="M151" i="45"/>
  <c r="M150" i="45"/>
  <c r="M149" i="45"/>
  <c r="M148" i="45"/>
  <c r="M147" i="45"/>
  <c r="M146" i="45"/>
  <c r="M145" i="45"/>
  <c r="M144" i="45"/>
  <c r="M143" i="45"/>
  <c r="M142" i="45"/>
  <c r="M141" i="45"/>
  <c r="M139" i="45"/>
  <c r="M137" i="45"/>
  <c r="M136" i="45"/>
  <c r="M194" i="45" l="1"/>
  <c r="M212" i="45"/>
  <c r="M214" i="45"/>
  <c r="M238" i="45"/>
  <c r="M315" i="45"/>
  <c r="M317" i="45"/>
  <c r="M329" i="45"/>
  <c r="M340" i="45"/>
  <c r="M204" i="45"/>
  <c r="M206" i="45"/>
  <c r="M218" i="45"/>
  <c r="M244" i="45"/>
  <c r="M246" i="45"/>
  <c r="M284" i="45"/>
  <c r="M168" i="45"/>
  <c r="M224" i="45"/>
  <c r="M226" i="45"/>
  <c r="M248" i="45"/>
  <c r="M250" i="45"/>
  <c r="M259" i="45"/>
  <c r="M304" i="45"/>
  <c r="M319" i="45"/>
  <c r="M323" i="45"/>
  <c r="M327" i="45"/>
  <c r="M331" i="45"/>
  <c r="M335" i="45"/>
  <c r="M138" i="45"/>
  <c r="M256" i="45"/>
  <c r="M282" i="45"/>
  <c r="M311" i="45"/>
  <c r="M313" i="45"/>
  <c r="M342" i="45"/>
  <c r="M346" i="45"/>
  <c r="M140" i="45"/>
  <c r="M203" i="45"/>
  <c r="M207" i="45"/>
  <c r="M211" i="45"/>
  <c r="M215" i="45"/>
  <c r="M219" i="45"/>
  <c r="M223" i="45"/>
  <c r="M227" i="45"/>
  <c r="M235" i="45"/>
  <c r="M243" i="45"/>
  <c r="M247" i="45"/>
  <c r="M251" i="45"/>
  <c r="M255" i="45"/>
  <c r="M285" i="45"/>
  <c r="M291" i="45"/>
  <c r="M314" i="45"/>
  <c r="M318" i="45"/>
  <c r="M324" i="45"/>
  <c r="M328" i="45"/>
  <c r="M332" i="45"/>
  <c r="M336" i="45"/>
  <c r="M339" i="45"/>
  <c r="M343" i="45"/>
  <c r="M347" i="45"/>
  <c r="M135" i="45" l="1"/>
  <c r="D19" i="43" s="1"/>
  <c r="L563" i="45"/>
  <c r="M563" i="45" s="1"/>
  <c r="N563" i="45"/>
  <c r="O563" i="45"/>
  <c r="L18" i="45" l="1"/>
  <c r="M18" i="45" s="1"/>
  <c r="L19" i="45"/>
  <c r="L20" i="45"/>
  <c r="L21" i="45"/>
  <c r="M21" i="45" s="1"/>
  <c r="L22" i="45"/>
  <c r="M22" i="45" s="1"/>
  <c r="L23" i="45"/>
  <c r="M23" i="45" s="1"/>
  <c r="L24" i="45"/>
  <c r="M24" i="45" s="1"/>
  <c r="L25" i="45"/>
  <c r="M25" i="45" s="1"/>
  <c r="L26" i="45"/>
  <c r="M26" i="45" s="1"/>
  <c r="L27" i="45"/>
  <c r="M27" i="45" s="1"/>
  <c r="L28" i="45"/>
  <c r="M28" i="45" s="1"/>
  <c r="L29" i="45"/>
  <c r="M29" i="45" s="1"/>
  <c r="L30" i="45"/>
  <c r="M30" i="45" s="1"/>
  <c r="L31" i="45"/>
  <c r="M31" i="45" s="1"/>
  <c r="L32" i="45"/>
  <c r="M32" i="45" s="1"/>
  <c r="L33" i="45"/>
  <c r="L34" i="45"/>
  <c r="M34" i="45" s="1"/>
  <c r="L35" i="45"/>
  <c r="L36" i="45"/>
  <c r="M36" i="45" s="1"/>
  <c r="L37" i="45"/>
  <c r="M37" i="45" s="1"/>
  <c r="L38" i="45"/>
  <c r="M38" i="45" s="1"/>
  <c r="L39" i="45"/>
  <c r="M39" i="45" s="1"/>
  <c r="L40" i="45"/>
  <c r="M40" i="45" s="1"/>
  <c r="L41" i="45"/>
  <c r="L42" i="45"/>
  <c r="M42" i="45" s="1"/>
  <c r="L43" i="45"/>
  <c r="M43" i="45" s="1"/>
  <c r="L44" i="45"/>
  <c r="M44" i="45" s="1"/>
  <c r="L45" i="45"/>
  <c r="M45" i="45" s="1"/>
  <c r="L46" i="45"/>
  <c r="M46" i="45" s="1"/>
  <c r="L47" i="45"/>
  <c r="M47" i="45" s="1"/>
  <c r="L48" i="45"/>
  <c r="M48" i="45" s="1"/>
  <c r="L49" i="45"/>
  <c r="M49" i="45" s="1"/>
  <c r="L50" i="45"/>
  <c r="M50" i="45" s="1"/>
  <c r="L51" i="45"/>
  <c r="M51" i="45" s="1"/>
  <c r="L52" i="45"/>
  <c r="L53" i="45"/>
  <c r="M53" i="45" s="1"/>
  <c r="L54" i="45"/>
  <c r="M54" i="45" s="1"/>
  <c r="L55" i="45"/>
  <c r="M55" i="45" s="1"/>
  <c r="L58" i="45"/>
  <c r="L59" i="45"/>
  <c r="M59" i="45" s="1"/>
  <c r="L60" i="45"/>
  <c r="M60" i="45" s="1"/>
  <c r="L61" i="45"/>
  <c r="M61" i="45" s="1"/>
  <c r="L63" i="45"/>
  <c r="L64" i="45"/>
  <c r="L65" i="45"/>
  <c r="L69" i="45"/>
  <c r="M69" i="45" s="1"/>
  <c r="L70" i="45"/>
  <c r="M70" i="45" s="1"/>
  <c r="L71" i="45"/>
  <c r="M71" i="45" s="1"/>
  <c r="L72" i="45"/>
  <c r="L73" i="45"/>
  <c r="M73" i="45" s="1"/>
  <c r="L74" i="45"/>
  <c r="M74" i="45" s="1"/>
  <c r="L75" i="45"/>
  <c r="M75" i="45" s="1"/>
  <c r="L76" i="45"/>
  <c r="M76" i="45" s="1"/>
  <c r="L81" i="45"/>
  <c r="M81" i="45" s="1"/>
  <c r="L82" i="45"/>
  <c r="L83" i="45"/>
  <c r="M83" i="45" s="1"/>
  <c r="L84" i="45"/>
  <c r="M84" i="45" s="1"/>
  <c r="L85" i="45"/>
  <c r="M85" i="45" s="1"/>
  <c r="L86" i="45"/>
  <c r="L87" i="45"/>
  <c r="M87" i="45" s="1"/>
  <c r="L88" i="45"/>
  <c r="M88" i="45" s="1"/>
  <c r="L89" i="45"/>
  <c r="M89" i="45" s="1"/>
  <c r="L90" i="45"/>
  <c r="M90" i="45" s="1"/>
  <c r="L91" i="45"/>
  <c r="M91" i="45" s="1"/>
  <c r="L92" i="45"/>
  <c r="M92" i="45" s="1"/>
  <c r="L93" i="45"/>
  <c r="M93" i="45" s="1"/>
  <c r="L94" i="45"/>
  <c r="M94" i="45" s="1"/>
  <c r="L95" i="45"/>
  <c r="M95" i="45" s="1"/>
  <c r="L96" i="45"/>
  <c r="M96" i="45" s="1"/>
  <c r="L97" i="45"/>
  <c r="M97" i="45" s="1"/>
  <c r="L98" i="45"/>
  <c r="M98" i="45" s="1"/>
  <c r="L99" i="45"/>
  <c r="M99" i="45" s="1"/>
  <c r="L100" i="45"/>
  <c r="M100" i="45" s="1"/>
  <c r="L101" i="45"/>
  <c r="M101" i="45" s="1"/>
  <c r="L102" i="45"/>
  <c r="M102" i="45" s="1"/>
  <c r="L103" i="45"/>
  <c r="M103" i="45" s="1"/>
  <c r="L104" i="45"/>
  <c r="M104" i="45" s="1"/>
  <c r="L105" i="45"/>
  <c r="M105" i="45" s="1"/>
  <c r="L106" i="45"/>
  <c r="M106" i="45" s="1"/>
  <c r="L107" i="45"/>
  <c r="M107" i="45" s="1"/>
  <c r="L108" i="45"/>
  <c r="M108" i="45" s="1"/>
  <c r="L109" i="45"/>
  <c r="L110" i="45"/>
  <c r="M110" i="45" s="1"/>
  <c r="L111" i="45"/>
  <c r="M111" i="45" s="1"/>
  <c r="L112" i="45"/>
  <c r="M112" i="45" s="1"/>
  <c r="L113" i="45"/>
  <c r="M113" i="45" s="1"/>
  <c r="L115" i="45"/>
  <c r="L116" i="45"/>
  <c r="M116" i="45" s="1"/>
  <c r="L117" i="45"/>
  <c r="M117" i="45" s="1"/>
  <c r="L118" i="45"/>
  <c r="M118" i="45" s="1"/>
  <c r="L119" i="45"/>
  <c r="M119" i="45" s="1"/>
  <c r="L120" i="45"/>
  <c r="M120" i="45" s="1"/>
  <c r="L121" i="45"/>
  <c r="L123" i="45"/>
  <c r="M123" i="45" s="1"/>
  <c r="L124" i="45"/>
  <c r="L125" i="45"/>
  <c r="L126" i="45"/>
  <c r="M126" i="45" s="1"/>
  <c r="L127" i="45"/>
  <c r="M127" i="45" s="1"/>
  <c r="L128" i="45"/>
  <c r="M128" i="45" s="1"/>
  <c r="L130" i="45"/>
  <c r="M130" i="45" s="1"/>
  <c r="L131" i="45"/>
  <c r="M131" i="45" s="1"/>
  <c r="L351" i="45"/>
  <c r="L352" i="45"/>
  <c r="L353" i="45"/>
  <c r="L354" i="45"/>
  <c r="M354" i="45" s="1"/>
  <c r="L355" i="45"/>
  <c r="M355" i="45" s="1"/>
  <c r="L356" i="45"/>
  <c r="M356" i="45" s="1"/>
  <c r="L357" i="45"/>
  <c r="M357" i="45" s="1"/>
  <c r="L358" i="45"/>
  <c r="M358" i="45" s="1"/>
  <c r="L359" i="45"/>
  <c r="M359" i="45" s="1"/>
  <c r="L360" i="45"/>
  <c r="M360" i="45" s="1"/>
  <c r="L361" i="45"/>
  <c r="M361" i="45" s="1"/>
  <c r="L362" i="45"/>
  <c r="M362" i="45" s="1"/>
  <c r="L363" i="45"/>
  <c r="M363" i="45" s="1"/>
  <c r="L364" i="45"/>
  <c r="M364" i="45" s="1"/>
  <c r="L365" i="45"/>
  <c r="M365" i="45" s="1"/>
  <c r="L366" i="45"/>
  <c r="M366" i="45" s="1"/>
  <c r="L367" i="45"/>
  <c r="M367" i="45" s="1"/>
  <c r="L368" i="45"/>
  <c r="M368" i="45" s="1"/>
  <c r="L369" i="45"/>
  <c r="M369" i="45" s="1"/>
  <c r="L370" i="45"/>
  <c r="M370" i="45" s="1"/>
  <c r="L371" i="45"/>
  <c r="M371" i="45" s="1"/>
  <c r="L372" i="45"/>
  <c r="M372" i="45" s="1"/>
  <c r="L373" i="45"/>
  <c r="M373" i="45" s="1"/>
  <c r="L374" i="45"/>
  <c r="M374" i="45" s="1"/>
  <c r="L375" i="45"/>
  <c r="M375" i="45" s="1"/>
  <c r="L376" i="45"/>
  <c r="M376" i="45" s="1"/>
  <c r="L377" i="45"/>
  <c r="M377" i="45" s="1"/>
  <c r="L378" i="45"/>
  <c r="M378" i="45" s="1"/>
  <c r="L379" i="45"/>
  <c r="M379" i="45" s="1"/>
  <c r="L380" i="45"/>
  <c r="M380" i="45" s="1"/>
  <c r="L381" i="45"/>
  <c r="M381" i="45" s="1"/>
  <c r="L382" i="45"/>
  <c r="M382" i="45" s="1"/>
  <c r="L383" i="45"/>
  <c r="M383" i="45" s="1"/>
  <c r="L384" i="45"/>
  <c r="M384" i="45" s="1"/>
  <c r="L385" i="45"/>
  <c r="M385" i="45" s="1"/>
  <c r="L386" i="45"/>
  <c r="M386" i="45" s="1"/>
  <c r="L387" i="45"/>
  <c r="M387" i="45" s="1"/>
  <c r="L388" i="45"/>
  <c r="M388" i="45" s="1"/>
  <c r="L389" i="45"/>
  <c r="M389" i="45" s="1"/>
  <c r="L390" i="45"/>
  <c r="M390" i="45" s="1"/>
  <c r="L391" i="45"/>
  <c r="M391" i="45" s="1"/>
  <c r="L392" i="45"/>
  <c r="M392" i="45" s="1"/>
  <c r="L393" i="45"/>
  <c r="M393" i="45" s="1"/>
  <c r="L394" i="45"/>
  <c r="M394" i="45" s="1"/>
  <c r="L395" i="45"/>
  <c r="M395" i="45" s="1"/>
  <c r="L396" i="45"/>
  <c r="M396" i="45" s="1"/>
  <c r="L397" i="45"/>
  <c r="M397" i="45" s="1"/>
  <c r="L398" i="45"/>
  <c r="M398" i="45" s="1"/>
  <c r="L399" i="45"/>
  <c r="M399" i="45" s="1"/>
  <c r="L400" i="45"/>
  <c r="M400" i="45" s="1"/>
  <c r="L401" i="45"/>
  <c r="M401" i="45" s="1"/>
  <c r="L402" i="45"/>
  <c r="M402" i="45" s="1"/>
  <c r="L403" i="45"/>
  <c r="M403" i="45" s="1"/>
  <c r="L404" i="45"/>
  <c r="M404" i="45" s="1"/>
  <c r="L405" i="45"/>
  <c r="M405" i="45" s="1"/>
  <c r="L406" i="45"/>
  <c r="M406" i="45" s="1"/>
  <c r="L407" i="45"/>
  <c r="M407" i="45" s="1"/>
  <c r="L408" i="45"/>
  <c r="M408" i="45" s="1"/>
  <c r="L409" i="45"/>
  <c r="M409" i="45" s="1"/>
  <c r="L410" i="45"/>
  <c r="L411" i="45"/>
  <c r="M411" i="45" s="1"/>
  <c r="L412" i="45"/>
  <c r="M412" i="45" s="1"/>
  <c r="L413" i="45"/>
  <c r="M413" i="45" s="1"/>
  <c r="L414" i="45"/>
  <c r="M414" i="45" s="1"/>
  <c r="L415" i="45"/>
  <c r="M415" i="45" s="1"/>
  <c r="L416" i="45"/>
  <c r="M416" i="45" s="1"/>
  <c r="L417" i="45"/>
  <c r="M417" i="45" s="1"/>
  <c r="L418" i="45"/>
  <c r="M418" i="45" s="1"/>
  <c r="L419" i="45"/>
  <c r="M419" i="45" s="1"/>
  <c r="L420" i="45"/>
  <c r="M420" i="45" s="1"/>
  <c r="L421" i="45"/>
  <c r="M421" i="45" s="1"/>
  <c r="L422" i="45"/>
  <c r="M422" i="45" s="1"/>
  <c r="L423" i="45"/>
  <c r="M423" i="45" s="1"/>
  <c r="L424" i="45"/>
  <c r="M424" i="45" s="1"/>
  <c r="L425" i="45"/>
  <c r="M425" i="45" s="1"/>
  <c r="L426" i="45"/>
  <c r="M426" i="45" s="1"/>
  <c r="L427" i="45"/>
  <c r="M427" i="45" s="1"/>
  <c r="L428" i="45"/>
  <c r="M428" i="45" s="1"/>
  <c r="L429" i="45"/>
  <c r="M429" i="45" s="1"/>
  <c r="L430" i="45"/>
  <c r="M430" i="45" s="1"/>
  <c r="L431" i="45"/>
  <c r="M431" i="45" s="1"/>
  <c r="L432" i="45"/>
  <c r="M432" i="45" s="1"/>
  <c r="L433" i="45"/>
  <c r="M433" i="45" s="1"/>
  <c r="L434" i="45"/>
  <c r="M434" i="45" s="1"/>
  <c r="L435" i="45"/>
  <c r="M435" i="45" s="1"/>
  <c r="L436" i="45"/>
  <c r="M436" i="45" s="1"/>
  <c r="L437" i="45"/>
  <c r="M437" i="45" s="1"/>
  <c r="L438" i="45"/>
  <c r="M438" i="45" s="1"/>
  <c r="L439" i="45"/>
  <c r="M439" i="45" s="1"/>
  <c r="L440" i="45"/>
  <c r="L441" i="45"/>
  <c r="M441" i="45" s="1"/>
  <c r="L442" i="45"/>
  <c r="M442" i="45" s="1"/>
  <c r="L443" i="45"/>
  <c r="M443" i="45" s="1"/>
  <c r="L444" i="45"/>
  <c r="M444" i="45" s="1"/>
  <c r="L445" i="45"/>
  <c r="M445" i="45" s="1"/>
  <c r="L446" i="45"/>
  <c r="M446" i="45" s="1"/>
  <c r="L447" i="45"/>
  <c r="M447" i="45" s="1"/>
  <c r="L448" i="45"/>
  <c r="M448" i="45" s="1"/>
  <c r="L449" i="45"/>
  <c r="M449" i="45" s="1"/>
  <c r="L450" i="45"/>
  <c r="M450" i="45" s="1"/>
  <c r="L451" i="45"/>
  <c r="M451" i="45" s="1"/>
  <c r="L452" i="45"/>
  <c r="M452" i="45" s="1"/>
  <c r="L453" i="45"/>
  <c r="M453" i="45" s="1"/>
  <c r="L454" i="45"/>
  <c r="M454" i="45" s="1"/>
  <c r="L455" i="45"/>
  <c r="M455" i="45" s="1"/>
  <c r="L456" i="45"/>
  <c r="M456" i="45" s="1"/>
  <c r="L457" i="45"/>
  <c r="M457" i="45" s="1"/>
  <c r="L458" i="45"/>
  <c r="M458" i="45" s="1"/>
  <c r="L459" i="45"/>
  <c r="M459" i="45" s="1"/>
  <c r="L460" i="45"/>
  <c r="M460" i="45" s="1"/>
  <c r="L461" i="45"/>
  <c r="M461" i="45" s="1"/>
  <c r="L462" i="45"/>
  <c r="M462" i="45" s="1"/>
  <c r="L463" i="45"/>
  <c r="M463" i="45" s="1"/>
  <c r="L464" i="45"/>
  <c r="M464" i="45" s="1"/>
  <c r="L465" i="45"/>
  <c r="M465" i="45" s="1"/>
  <c r="L466" i="45"/>
  <c r="M466" i="45" s="1"/>
  <c r="L467" i="45"/>
  <c r="M467" i="45" s="1"/>
  <c r="L468" i="45"/>
  <c r="M468" i="45" s="1"/>
  <c r="L469" i="45"/>
  <c r="M469" i="45" s="1"/>
  <c r="L470" i="45"/>
  <c r="M470" i="45" s="1"/>
  <c r="L471" i="45"/>
  <c r="M471" i="45" s="1"/>
  <c r="L472" i="45"/>
  <c r="M472" i="45" s="1"/>
  <c r="L473" i="45"/>
  <c r="M473" i="45" s="1"/>
  <c r="L474" i="45"/>
  <c r="M474" i="45" s="1"/>
  <c r="L475" i="45"/>
  <c r="M475" i="45" s="1"/>
  <c r="L476" i="45"/>
  <c r="M476" i="45" s="1"/>
  <c r="L477" i="45"/>
  <c r="M477" i="45" s="1"/>
  <c r="L478" i="45"/>
  <c r="M478" i="45" s="1"/>
  <c r="L479" i="45"/>
  <c r="M479" i="45" s="1"/>
  <c r="L480" i="45"/>
  <c r="M480" i="45" s="1"/>
  <c r="L481" i="45"/>
  <c r="L482" i="45"/>
  <c r="M482" i="45" s="1"/>
  <c r="L483" i="45"/>
  <c r="M483" i="45" s="1"/>
  <c r="L484" i="45"/>
  <c r="M484" i="45" s="1"/>
  <c r="L485" i="45"/>
  <c r="M485" i="45" s="1"/>
  <c r="L486" i="45"/>
  <c r="M486" i="45" s="1"/>
  <c r="L487" i="45"/>
  <c r="M487" i="45" s="1"/>
  <c r="L488" i="45"/>
  <c r="M488" i="45" s="1"/>
  <c r="L489" i="45"/>
  <c r="L490" i="45"/>
  <c r="M490" i="45" s="1"/>
  <c r="L491" i="45"/>
  <c r="M491" i="45" s="1"/>
  <c r="L492" i="45"/>
  <c r="M492" i="45" s="1"/>
  <c r="L493" i="45"/>
  <c r="M493" i="45" s="1"/>
  <c r="L494" i="45"/>
  <c r="M494" i="45" s="1"/>
  <c r="L495" i="45"/>
  <c r="L496" i="45"/>
  <c r="M496" i="45" s="1"/>
  <c r="L497" i="45"/>
  <c r="M497" i="45" s="1"/>
  <c r="L498" i="45"/>
  <c r="M498" i="45" s="1"/>
  <c r="L499" i="45"/>
  <c r="M499" i="45" s="1"/>
  <c r="L500" i="45"/>
  <c r="M500" i="45" s="1"/>
  <c r="L501" i="45"/>
  <c r="M501" i="45" s="1"/>
  <c r="L502" i="45"/>
  <c r="M502" i="45" s="1"/>
  <c r="L503" i="45"/>
  <c r="M503" i="45" s="1"/>
  <c r="L504" i="45"/>
  <c r="M504" i="45" s="1"/>
  <c r="L505" i="45"/>
  <c r="M505" i="45" s="1"/>
  <c r="L506" i="45"/>
  <c r="M506" i="45" s="1"/>
  <c r="L507" i="45"/>
  <c r="M507" i="45" s="1"/>
  <c r="L508" i="45"/>
  <c r="M508" i="45" s="1"/>
  <c r="L509" i="45"/>
  <c r="M509" i="45" s="1"/>
  <c r="L510" i="45"/>
  <c r="M510" i="45" s="1"/>
  <c r="L511" i="45"/>
  <c r="M511" i="45" s="1"/>
  <c r="L512" i="45"/>
  <c r="M512" i="45" s="1"/>
  <c r="L513" i="45"/>
  <c r="M513" i="45" s="1"/>
  <c r="L515" i="45"/>
  <c r="L516" i="45"/>
  <c r="M516" i="45" s="1"/>
  <c r="L517" i="45"/>
  <c r="M517" i="45" s="1"/>
  <c r="L518" i="45"/>
  <c r="M518" i="45" s="1"/>
  <c r="L519" i="45"/>
  <c r="M519" i="45" s="1"/>
  <c r="L520" i="45"/>
  <c r="M520" i="45" s="1"/>
  <c r="L521" i="45"/>
  <c r="M521" i="45" s="1"/>
  <c r="L522" i="45"/>
  <c r="M522" i="45" s="1"/>
  <c r="L523" i="45"/>
  <c r="M523" i="45" s="1"/>
  <c r="L524" i="45"/>
  <c r="M524" i="45" s="1"/>
  <c r="L525" i="45"/>
  <c r="M525" i="45" s="1"/>
  <c r="L526" i="45"/>
  <c r="M526" i="45" s="1"/>
  <c r="L527" i="45"/>
  <c r="M527" i="45" s="1"/>
  <c r="L528" i="45"/>
  <c r="M528" i="45" s="1"/>
  <c r="L529" i="45"/>
  <c r="M529" i="45" s="1"/>
  <c r="L530" i="45"/>
  <c r="M530" i="45" s="1"/>
  <c r="L531" i="45"/>
  <c r="M531" i="45" s="1"/>
  <c r="L532" i="45"/>
  <c r="M532" i="45" s="1"/>
  <c r="L533" i="45"/>
  <c r="M533" i="45" s="1"/>
  <c r="L534" i="45"/>
  <c r="L535" i="45"/>
  <c r="M535" i="45" s="1"/>
  <c r="L536" i="45"/>
  <c r="M536" i="45" s="1"/>
  <c r="L537" i="45"/>
  <c r="M537" i="45" s="1"/>
  <c r="L538" i="45"/>
  <c r="L539" i="45"/>
  <c r="M539" i="45" s="1"/>
  <c r="L540" i="45"/>
  <c r="M540" i="45" s="1"/>
  <c r="L541" i="45"/>
  <c r="M541" i="45" s="1"/>
  <c r="L542" i="45"/>
  <c r="M542" i="45" s="1"/>
  <c r="L543" i="45"/>
  <c r="M543" i="45" s="1"/>
  <c r="L544" i="45"/>
  <c r="M544" i="45" s="1"/>
  <c r="L545" i="45"/>
  <c r="M545" i="45" s="1"/>
  <c r="L546" i="45"/>
  <c r="M546" i="45" s="1"/>
  <c r="L547" i="45"/>
  <c r="M547" i="45" s="1"/>
  <c r="L548" i="45"/>
  <c r="M548" i="45" s="1"/>
  <c r="L549" i="45"/>
  <c r="M549" i="45" s="1"/>
  <c r="L550" i="45"/>
  <c r="M550" i="45" s="1"/>
  <c r="L551" i="45"/>
  <c r="M551" i="45" s="1"/>
  <c r="L552" i="45"/>
  <c r="M552" i="45" s="1"/>
  <c r="L553" i="45"/>
  <c r="M553" i="45" s="1"/>
  <c r="L554" i="45"/>
  <c r="L555" i="45"/>
  <c r="M555" i="45" s="1"/>
  <c r="L556" i="45"/>
  <c r="M556" i="45" s="1"/>
  <c r="L557" i="45"/>
  <c r="M557" i="45" s="1"/>
  <c r="L558" i="45"/>
  <c r="M558" i="45" s="1"/>
  <c r="L559" i="45"/>
  <c r="M559" i="45" s="1"/>
  <c r="L562" i="45"/>
  <c r="L564" i="45"/>
  <c r="M564" i="45" s="1"/>
  <c r="L565" i="45"/>
  <c r="M565" i="45" s="1"/>
  <c r="L566" i="45"/>
  <c r="M566" i="45" s="1"/>
  <c r="L567" i="45"/>
  <c r="M567" i="45" s="1"/>
  <c r="L568" i="45"/>
  <c r="L569" i="45"/>
  <c r="L570" i="45"/>
  <c r="L571" i="45"/>
  <c r="L572" i="45"/>
  <c r="M572" i="45" s="1"/>
  <c r="L573" i="45"/>
  <c r="L574" i="45"/>
  <c r="M574" i="45" s="1"/>
  <c r="L575" i="45"/>
  <c r="M575" i="45" s="1"/>
  <c r="L576" i="45"/>
  <c r="M576" i="45" s="1"/>
  <c r="L577" i="45"/>
  <c r="M577" i="45" s="1"/>
  <c r="L578" i="45"/>
  <c r="M578" i="45" s="1"/>
  <c r="L579" i="45"/>
  <c r="M579" i="45" s="1"/>
  <c r="L580" i="45"/>
  <c r="M580" i="45" s="1"/>
  <c r="L581" i="45"/>
  <c r="M581" i="45" s="1"/>
  <c r="L582" i="45"/>
  <c r="M582" i="45" s="1"/>
  <c r="L583" i="45"/>
  <c r="M583" i="45" s="1"/>
  <c r="L584" i="45"/>
  <c r="L585" i="45"/>
  <c r="M585" i="45" s="1"/>
  <c r="L587" i="45"/>
  <c r="M587" i="45" s="1"/>
  <c r="L589" i="45"/>
  <c r="M589" i="45" s="1"/>
  <c r="L590" i="45"/>
  <c r="M590" i="45" s="1"/>
  <c r="L591" i="45"/>
  <c r="M591" i="45" s="1"/>
  <c r="L592" i="45"/>
  <c r="M592" i="45" s="1"/>
  <c r="L593" i="45"/>
  <c r="M593" i="45" s="1"/>
  <c r="L596" i="45"/>
  <c r="M596" i="45" s="1"/>
  <c r="L597" i="45"/>
  <c r="M597" i="45" s="1"/>
  <c r="L598" i="45"/>
  <c r="M598" i="45" s="1"/>
  <c r="L599" i="45"/>
  <c r="L600" i="45"/>
  <c r="M600" i="45" s="1"/>
  <c r="L601" i="45"/>
  <c r="L602" i="45"/>
  <c r="M602" i="45" s="1"/>
  <c r="L603" i="45"/>
  <c r="M603" i="45" s="1"/>
  <c r="L604" i="45"/>
  <c r="M604" i="45" s="1"/>
  <c r="L605" i="45"/>
  <c r="M605" i="45" s="1"/>
  <c r="L606" i="45"/>
  <c r="M606" i="45" s="1"/>
  <c r="L610" i="45"/>
  <c r="L611" i="45"/>
  <c r="M611" i="45" s="1"/>
  <c r="L612" i="45"/>
  <c r="M612" i="45" s="1"/>
  <c r="L613" i="45"/>
  <c r="M613" i="45" s="1"/>
  <c r="L614" i="45"/>
  <c r="M614" i="45" s="1"/>
  <c r="L615" i="45"/>
  <c r="M615" i="45" s="1"/>
  <c r="L616" i="45"/>
  <c r="M616" i="45" s="1"/>
  <c r="L617" i="45"/>
  <c r="M617" i="45" s="1"/>
  <c r="L17" i="45"/>
  <c r="M601" i="45" l="1"/>
  <c r="M515" i="45"/>
  <c r="M109" i="45"/>
  <c r="D16" i="43" s="1"/>
  <c r="M410" i="45"/>
  <c r="M489" i="45"/>
  <c r="M353" i="45"/>
  <c r="M440" i="45"/>
  <c r="M534" i="45"/>
  <c r="M481" i="45"/>
  <c r="O18" i="45"/>
  <c r="O19" i="45"/>
  <c r="O20" i="45"/>
  <c r="O21" i="45"/>
  <c r="O22" i="45"/>
  <c r="O23" i="45"/>
  <c r="O24" i="45"/>
  <c r="O25" i="45"/>
  <c r="O26" i="45"/>
  <c r="O27" i="45"/>
  <c r="O28" i="45"/>
  <c r="O29" i="45"/>
  <c r="O30" i="45"/>
  <c r="O31" i="45"/>
  <c r="O32" i="45"/>
  <c r="O33" i="45"/>
  <c r="O34" i="45"/>
  <c r="O35" i="45"/>
  <c r="O36" i="45"/>
  <c r="O37" i="45"/>
  <c r="O38" i="45"/>
  <c r="O39" i="45"/>
  <c r="O40" i="45"/>
  <c r="O41" i="45"/>
  <c r="O42" i="45"/>
  <c r="O43" i="45"/>
  <c r="O44" i="45"/>
  <c r="O45" i="45"/>
  <c r="O46" i="45"/>
  <c r="O47" i="45"/>
  <c r="O48" i="45"/>
  <c r="O49" i="45"/>
  <c r="O50" i="45"/>
  <c r="O51" i="45"/>
  <c r="O52" i="45"/>
  <c r="O53" i="45"/>
  <c r="O54" i="45"/>
  <c r="O55" i="45"/>
  <c r="O58" i="45"/>
  <c r="O59" i="45"/>
  <c r="O60" i="45"/>
  <c r="O61" i="45"/>
  <c r="O63" i="45"/>
  <c r="O64" i="45"/>
  <c r="O65" i="45"/>
  <c r="O69" i="45"/>
  <c r="O70" i="45"/>
  <c r="O71" i="45"/>
  <c r="O72" i="45"/>
  <c r="O73" i="45"/>
  <c r="O74" i="45"/>
  <c r="O75" i="45"/>
  <c r="O76" i="45"/>
  <c r="O81" i="45"/>
  <c r="O82" i="45"/>
  <c r="O83" i="45"/>
  <c r="O84" i="45"/>
  <c r="O85" i="45"/>
  <c r="O86" i="45"/>
  <c r="O87" i="45"/>
  <c r="O88" i="45"/>
  <c r="O89" i="45"/>
  <c r="O90" i="45"/>
  <c r="O91" i="45"/>
  <c r="O92" i="45"/>
  <c r="O93" i="45"/>
  <c r="O94" i="45"/>
  <c r="O95" i="45"/>
  <c r="O96" i="45"/>
  <c r="O97" i="45"/>
  <c r="O98" i="45"/>
  <c r="O99" i="45"/>
  <c r="O100" i="45"/>
  <c r="O101" i="45"/>
  <c r="O102" i="45"/>
  <c r="O103" i="45"/>
  <c r="O104" i="45"/>
  <c r="O105" i="45"/>
  <c r="O106" i="45"/>
  <c r="O107" i="45"/>
  <c r="O108" i="45"/>
  <c r="O109" i="45"/>
  <c r="O110" i="45"/>
  <c r="O111" i="45"/>
  <c r="O112" i="45"/>
  <c r="O113" i="45"/>
  <c r="O115" i="45"/>
  <c r="O116" i="45"/>
  <c r="O117" i="45"/>
  <c r="O118" i="45"/>
  <c r="O119" i="45"/>
  <c r="O120" i="45"/>
  <c r="O121" i="45"/>
  <c r="O123" i="45"/>
  <c r="O124" i="45"/>
  <c r="O125" i="45"/>
  <c r="O126" i="45"/>
  <c r="O127" i="45"/>
  <c r="O128" i="45"/>
  <c r="O130" i="45"/>
  <c r="O131" i="45"/>
  <c r="O351" i="45"/>
  <c r="O352" i="45"/>
  <c r="O353" i="45"/>
  <c r="O354" i="45"/>
  <c r="O355" i="45"/>
  <c r="O356" i="45"/>
  <c r="O357" i="45"/>
  <c r="O358" i="45"/>
  <c r="O359" i="45"/>
  <c r="O360" i="45"/>
  <c r="O361" i="45"/>
  <c r="O362" i="45"/>
  <c r="O363" i="45"/>
  <c r="O364" i="45"/>
  <c r="O365" i="45"/>
  <c r="O366" i="45"/>
  <c r="O367" i="45"/>
  <c r="O368" i="45"/>
  <c r="O369" i="45"/>
  <c r="O370" i="45"/>
  <c r="O371" i="45"/>
  <c r="O372" i="45"/>
  <c r="O373" i="45"/>
  <c r="O374" i="45"/>
  <c r="O375" i="45"/>
  <c r="O376" i="45"/>
  <c r="O377" i="45"/>
  <c r="O378" i="45"/>
  <c r="O379" i="45"/>
  <c r="O380" i="45"/>
  <c r="O381" i="45"/>
  <c r="O382" i="45"/>
  <c r="O383" i="45"/>
  <c r="O384" i="45"/>
  <c r="O385" i="45"/>
  <c r="O386" i="45"/>
  <c r="O387" i="45"/>
  <c r="O388" i="45"/>
  <c r="O389" i="45"/>
  <c r="O390" i="45"/>
  <c r="O391" i="45"/>
  <c r="O392" i="45"/>
  <c r="O393" i="45"/>
  <c r="O394" i="45"/>
  <c r="O395" i="45"/>
  <c r="O396" i="45"/>
  <c r="O397" i="45"/>
  <c r="O398" i="45"/>
  <c r="O399" i="45"/>
  <c r="O400" i="45"/>
  <c r="O401" i="45"/>
  <c r="O402" i="45"/>
  <c r="O403" i="45"/>
  <c r="O404" i="45"/>
  <c r="O405" i="45"/>
  <c r="O406" i="45"/>
  <c r="O407" i="45"/>
  <c r="O408" i="45"/>
  <c r="O409" i="45"/>
  <c r="O410" i="45"/>
  <c r="O411" i="45"/>
  <c r="O412" i="45"/>
  <c r="O413" i="45"/>
  <c r="O414" i="45"/>
  <c r="O415" i="45"/>
  <c r="O416" i="45"/>
  <c r="O417" i="45"/>
  <c r="O418" i="45"/>
  <c r="O419" i="45"/>
  <c r="O420" i="45"/>
  <c r="O421" i="45"/>
  <c r="O422" i="45"/>
  <c r="O423" i="45"/>
  <c r="O424" i="45"/>
  <c r="O425" i="45"/>
  <c r="O426" i="45"/>
  <c r="O427" i="45"/>
  <c r="O428" i="45"/>
  <c r="O429" i="45"/>
  <c r="O430" i="45"/>
  <c r="O431" i="45"/>
  <c r="O432" i="45"/>
  <c r="O433" i="45"/>
  <c r="O434" i="45"/>
  <c r="O435" i="45"/>
  <c r="O436" i="45"/>
  <c r="O437" i="45"/>
  <c r="O438" i="45"/>
  <c r="O439" i="45"/>
  <c r="O440" i="45"/>
  <c r="O441" i="45"/>
  <c r="O442" i="45"/>
  <c r="O443" i="45"/>
  <c r="O444" i="45"/>
  <c r="O445" i="45"/>
  <c r="O446" i="45"/>
  <c r="O447" i="45"/>
  <c r="O448" i="45"/>
  <c r="O449" i="45"/>
  <c r="O450" i="45"/>
  <c r="O451" i="45"/>
  <c r="O452" i="45"/>
  <c r="O453" i="45"/>
  <c r="O454" i="45"/>
  <c r="O455" i="45"/>
  <c r="O456" i="45"/>
  <c r="O457" i="45"/>
  <c r="O458" i="45"/>
  <c r="O459" i="45"/>
  <c r="O460" i="45"/>
  <c r="O461" i="45"/>
  <c r="O462" i="45"/>
  <c r="O463" i="45"/>
  <c r="O464" i="45"/>
  <c r="O465" i="45"/>
  <c r="O466" i="45"/>
  <c r="O467" i="45"/>
  <c r="O468" i="45"/>
  <c r="O469" i="45"/>
  <c r="O470" i="45"/>
  <c r="O471" i="45"/>
  <c r="O472" i="45"/>
  <c r="O473" i="45"/>
  <c r="O474" i="45"/>
  <c r="O475" i="45"/>
  <c r="O476" i="45"/>
  <c r="O477" i="45"/>
  <c r="O478" i="45"/>
  <c r="O479" i="45"/>
  <c r="O480" i="45"/>
  <c r="O481" i="45"/>
  <c r="O482" i="45"/>
  <c r="O483" i="45"/>
  <c r="O484" i="45"/>
  <c r="O485" i="45"/>
  <c r="O486" i="45"/>
  <c r="O487" i="45"/>
  <c r="O488" i="45"/>
  <c r="O489" i="45"/>
  <c r="O490" i="45"/>
  <c r="O491" i="45"/>
  <c r="O492" i="45"/>
  <c r="O493" i="45"/>
  <c r="O494" i="45"/>
  <c r="O495" i="45"/>
  <c r="O496" i="45"/>
  <c r="O497" i="45"/>
  <c r="O498" i="45"/>
  <c r="O499" i="45"/>
  <c r="O500" i="45"/>
  <c r="O501" i="45"/>
  <c r="O502" i="45"/>
  <c r="O503" i="45"/>
  <c r="O504" i="45"/>
  <c r="O505" i="45"/>
  <c r="O506" i="45"/>
  <c r="O507" i="45"/>
  <c r="O508" i="45"/>
  <c r="O509" i="45"/>
  <c r="O510" i="45"/>
  <c r="O511" i="45"/>
  <c r="O512" i="45"/>
  <c r="O513" i="45"/>
  <c r="O515" i="45"/>
  <c r="O516" i="45"/>
  <c r="O517" i="45"/>
  <c r="O518" i="45"/>
  <c r="O519" i="45"/>
  <c r="O520" i="45"/>
  <c r="O521" i="45"/>
  <c r="O522" i="45"/>
  <c r="O523" i="45"/>
  <c r="O524" i="45"/>
  <c r="O525" i="45"/>
  <c r="O526" i="45"/>
  <c r="O527" i="45"/>
  <c r="O528" i="45"/>
  <c r="O529" i="45"/>
  <c r="O530" i="45"/>
  <c r="O531" i="45"/>
  <c r="O532" i="45"/>
  <c r="O533" i="45"/>
  <c r="O534" i="45"/>
  <c r="O535" i="45"/>
  <c r="O536" i="45"/>
  <c r="O537" i="45"/>
  <c r="O538" i="45"/>
  <c r="O539" i="45"/>
  <c r="O540" i="45"/>
  <c r="O541" i="45"/>
  <c r="O542" i="45"/>
  <c r="O543" i="45"/>
  <c r="O544" i="45"/>
  <c r="O545" i="45"/>
  <c r="O546" i="45"/>
  <c r="O547" i="45"/>
  <c r="O548" i="45"/>
  <c r="O549" i="45"/>
  <c r="O550" i="45"/>
  <c r="O551" i="45"/>
  <c r="O552" i="45"/>
  <c r="O553" i="45"/>
  <c r="O554" i="45"/>
  <c r="O555" i="45"/>
  <c r="O556" i="45"/>
  <c r="O557" i="45"/>
  <c r="O558" i="45"/>
  <c r="O559" i="45"/>
  <c r="O562" i="45"/>
  <c r="O564" i="45"/>
  <c r="O565" i="45"/>
  <c r="O566" i="45"/>
  <c r="O567" i="45"/>
  <c r="O568" i="45"/>
  <c r="O569" i="45"/>
  <c r="O570" i="45"/>
  <c r="O571" i="45"/>
  <c r="O572" i="45"/>
  <c r="O573" i="45"/>
  <c r="O574" i="45"/>
  <c r="O575" i="45"/>
  <c r="O576" i="45"/>
  <c r="O577" i="45"/>
  <c r="O578" i="45"/>
  <c r="O579" i="45"/>
  <c r="O580" i="45"/>
  <c r="O581" i="45"/>
  <c r="O582" i="45"/>
  <c r="O583" i="45"/>
  <c r="O584" i="45"/>
  <c r="O585" i="45"/>
  <c r="O587" i="45"/>
  <c r="O589" i="45"/>
  <c r="O590" i="45"/>
  <c r="O591" i="45"/>
  <c r="O592" i="45"/>
  <c r="O593" i="45"/>
  <c r="O596" i="45"/>
  <c r="O597" i="45"/>
  <c r="O598" i="45"/>
  <c r="O599" i="45"/>
  <c r="O600" i="45"/>
  <c r="O601" i="45"/>
  <c r="O602" i="45"/>
  <c r="O603" i="45"/>
  <c r="O604" i="45"/>
  <c r="O605" i="45"/>
  <c r="O606" i="45"/>
  <c r="O610" i="45"/>
  <c r="O611" i="45"/>
  <c r="O612" i="45"/>
  <c r="O613" i="45"/>
  <c r="O614" i="45"/>
  <c r="O615" i="45"/>
  <c r="O616" i="45"/>
  <c r="O617" i="45"/>
  <c r="Q1082" i="46" l="1"/>
  <c r="N495" i="45"/>
  <c r="M35" i="45" l="1"/>
  <c r="M86" i="45" l="1"/>
  <c r="M599" i="45"/>
  <c r="M571" i="45" l="1"/>
  <c r="M569" i="45"/>
  <c r="M570" i="45"/>
  <c r="M124" i="45"/>
  <c r="M562" i="45"/>
  <c r="D29" i="43" s="1"/>
  <c r="D33" i="43" l="1"/>
  <c r="M568" i="45"/>
  <c r="D30" i="43" s="1"/>
  <c r="M82" i="45"/>
  <c r="D15" i="43" s="1"/>
  <c r="M538" i="45"/>
  <c r="D27" i="43" s="1"/>
  <c r="M573" i="45"/>
  <c r="D31" i="43" s="1"/>
  <c r="M121" i="45"/>
  <c r="N596" i="45"/>
  <c r="M64" i="45"/>
  <c r="M63" i="45"/>
  <c r="M65" i="45"/>
  <c r="M52" i="45"/>
  <c r="M41" i="45"/>
  <c r="M33" i="45"/>
  <c r="M19" i="45"/>
  <c r="N47" i="45"/>
  <c r="N48" i="45"/>
  <c r="N49" i="45"/>
  <c r="N50" i="45"/>
  <c r="N51" i="45"/>
  <c r="N52" i="45"/>
  <c r="N53" i="45"/>
  <c r="N54" i="45"/>
  <c r="N55" i="45"/>
  <c r="N17" i="45"/>
  <c r="O17" i="45"/>
  <c r="M352" i="45" l="1"/>
  <c r="N59" i="45"/>
  <c r="N60" i="45"/>
  <c r="N61" i="45"/>
  <c r="N62" i="45"/>
  <c r="N63" i="45"/>
  <c r="N64" i="45"/>
  <c r="N65" i="45"/>
  <c r="N66" i="45"/>
  <c r="N67" i="45"/>
  <c r="N68" i="45"/>
  <c r="N69" i="45"/>
  <c r="N70" i="45"/>
  <c r="N71" i="45"/>
  <c r="N72" i="45"/>
  <c r="N73" i="45"/>
  <c r="N74" i="45"/>
  <c r="N75" i="45"/>
  <c r="N76" i="45"/>
  <c r="N77" i="45"/>
  <c r="N78" i="45"/>
  <c r="N79" i="45"/>
  <c r="N80" i="45"/>
  <c r="N81" i="45"/>
  <c r="N82" i="45"/>
  <c r="N83" i="45"/>
  <c r="N84" i="45"/>
  <c r="N85" i="45"/>
  <c r="N86" i="45"/>
  <c r="N87" i="45"/>
  <c r="N88" i="45"/>
  <c r="N89" i="45"/>
  <c r="N90" i="45"/>
  <c r="N91" i="45"/>
  <c r="N92" i="45"/>
  <c r="N93" i="45"/>
  <c r="N94" i="45"/>
  <c r="N95" i="45"/>
  <c r="N96" i="45"/>
  <c r="N97" i="45"/>
  <c r="N98" i="45"/>
  <c r="N99" i="45"/>
  <c r="N100" i="45"/>
  <c r="N101" i="45"/>
  <c r="N102" i="45"/>
  <c r="N103" i="45"/>
  <c r="N104" i="45"/>
  <c r="N105" i="45"/>
  <c r="N106" i="45"/>
  <c r="N107" i="45"/>
  <c r="N108" i="45"/>
  <c r="N109" i="45"/>
  <c r="N110" i="45"/>
  <c r="N111" i="45"/>
  <c r="N112" i="45"/>
  <c r="N113" i="45"/>
  <c r="N115" i="45"/>
  <c r="N116" i="45"/>
  <c r="N117" i="45"/>
  <c r="N118" i="45"/>
  <c r="N119" i="45"/>
  <c r="N120" i="45"/>
  <c r="N121" i="45"/>
  <c r="N122" i="45"/>
  <c r="N123" i="45"/>
  <c r="N124" i="45"/>
  <c r="N125" i="45"/>
  <c r="N126" i="45"/>
  <c r="N127" i="45"/>
  <c r="N128" i="45"/>
  <c r="N129" i="45"/>
  <c r="N130" i="45"/>
  <c r="N131" i="45"/>
  <c r="N132" i="45"/>
  <c r="N133" i="45"/>
  <c r="N134" i="45"/>
  <c r="N351" i="45"/>
  <c r="N352" i="45"/>
  <c r="N353" i="45"/>
  <c r="N354" i="45"/>
  <c r="N355" i="45"/>
  <c r="N356" i="45"/>
  <c r="N357" i="45"/>
  <c r="N358" i="45"/>
  <c r="N359" i="45"/>
  <c r="N360" i="45"/>
  <c r="N361" i="45"/>
  <c r="N362" i="45"/>
  <c r="N363" i="45"/>
  <c r="N364" i="45"/>
  <c r="N365" i="45"/>
  <c r="N366" i="45"/>
  <c r="N367" i="45"/>
  <c r="N368" i="45"/>
  <c r="N369" i="45"/>
  <c r="N370" i="45"/>
  <c r="N371" i="45"/>
  <c r="N372" i="45"/>
  <c r="N373" i="45"/>
  <c r="N374" i="45"/>
  <c r="N375" i="45"/>
  <c r="N376" i="45"/>
  <c r="N377" i="45"/>
  <c r="N378" i="45"/>
  <c r="N379" i="45"/>
  <c r="N380" i="45"/>
  <c r="N381" i="45"/>
  <c r="N382" i="45"/>
  <c r="N383" i="45"/>
  <c r="N384" i="45"/>
  <c r="N385" i="45"/>
  <c r="N386" i="45"/>
  <c r="N387" i="45"/>
  <c r="N388" i="45"/>
  <c r="N389" i="45"/>
  <c r="N390" i="45"/>
  <c r="N391" i="45"/>
  <c r="N392" i="45"/>
  <c r="N393" i="45"/>
  <c r="N394" i="45"/>
  <c r="N395" i="45"/>
  <c r="N396" i="45"/>
  <c r="N397" i="45"/>
  <c r="N398" i="45"/>
  <c r="N399" i="45"/>
  <c r="N400" i="45"/>
  <c r="N401" i="45"/>
  <c r="N402" i="45"/>
  <c r="N403" i="45"/>
  <c r="N404" i="45"/>
  <c r="N405" i="45"/>
  <c r="N406" i="45"/>
  <c r="N407" i="45"/>
  <c r="N408" i="45"/>
  <c r="N409" i="45"/>
  <c r="N410" i="45"/>
  <c r="N411" i="45"/>
  <c r="N412" i="45"/>
  <c r="N413" i="45"/>
  <c r="N414" i="45"/>
  <c r="N415" i="45"/>
  <c r="N416" i="45"/>
  <c r="N417" i="45"/>
  <c r="N418" i="45"/>
  <c r="N419" i="45"/>
  <c r="N420" i="45"/>
  <c r="N421" i="45"/>
  <c r="N422" i="45"/>
  <c r="N423" i="45"/>
  <c r="N424" i="45"/>
  <c r="N425" i="45"/>
  <c r="N426" i="45"/>
  <c r="N427" i="45"/>
  <c r="N428" i="45"/>
  <c r="N429" i="45"/>
  <c r="N430" i="45"/>
  <c r="N431" i="45"/>
  <c r="N432" i="45"/>
  <c r="N433" i="45"/>
  <c r="N434" i="45"/>
  <c r="N435" i="45"/>
  <c r="N436" i="45"/>
  <c r="N437" i="45"/>
  <c r="N438" i="45"/>
  <c r="N439" i="45"/>
  <c r="N440" i="45"/>
  <c r="N441" i="45"/>
  <c r="N442" i="45"/>
  <c r="N443" i="45"/>
  <c r="N444" i="45"/>
  <c r="N445" i="45"/>
  <c r="N446" i="45"/>
  <c r="N447" i="45"/>
  <c r="N448" i="45"/>
  <c r="N449" i="45"/>
  <c r="N450" i="45"/>
  <c r="N451" i="45"/>
  <c r="N452" i="45"/>
  <c r="N453" i="45"/>
  <c r="N454" i="45"/>
  <c r="N455" i="45"/>
  <c r="N456" i="45"/>
  <c r="N457" i="45"/>
  <c r="N458" i="45"/>
  <c r="N459" i="45"/>
  <c r="N460" i="45"/>
  <c r="N461" i="45"/>
  <c r="N462" i="45"/>
  <c r="N463" i="45"/>
  <c r="N464" i="45"/>
  <c r="N465" i="45"/>
  <c r="N466" i="45"/>
  <c r="N467" i="45"/>
  <c r="N468" i="45"/>
  <c r="N469" i="45"/>
  <c r="N470" i="45"/>
  <c r="N471" i="45"/>
  <c r="N472" i="45"/>
  <c r="N473" i="45"/>
  <c r="N474" i="45"/>
  <c r="N475" i="45"/>
  <c r="N476" i="45"/>
  <c r="N477" i="45"/>
  <c r="N478" i="45"/>
  <c r="N479" i="45"/>
  <c r="N480" i="45"/>
  <c r="N481" i="45"/>
  <c r="N482" i="45"/>
  <c r="N483" i="45"/>
  <c r="N484" i="45"/>
  <c r="N485" i="45"/>
  <c r="N486" i="45"/>
  <c r="N487" i="45"/>
  <c r="N488" i="45"/>
  <c r="N489" i="45"/>
  <c r="N490" i="45"/>
  <c r="N491" i="45"/>
  <c r="N492" i="45"/>
  <c r="N493" i="45"/>
  <c r="N494" i="45"/>
  <c r="N496" i="45"/>
  <c r="N497" i="45"/>
  <c r="N498" i="45"/>
  <c r="N499" i="45"/>
  <c r="N500" i="45"/>
  <c r="N501" i="45"/>
  <c r="N502" i="45"/>
  <c r="N503" i="45"/>
  <c r="N504" i="45"/>
  <c r="N505" i="45"/>
  <c r="N506" i="45"/>
  <c r="N507" i="45"/>
  <c r="N508" i="45"/>
  <c r="N509" i="45"/>
  <c r="N510" i="45"/>
  <c r="N511" i="45"/>
  <c r="N512" i="45"/>
  <c r="N513" i="45"/>
  <c r="N514" i="45"/>
  <c r="N515" i="45"/>
  <c r="N516" i="45"/>
  <c r="N517" i="45"/>
  <c r="N518" i="45"/>
  <c r="N519" i="45"/>
  <c r="N520" i="45"/>
  <c r="N521" i="45"/>
  <c r="N522" i="45"/>
  <c r="N523" i="45"/>
  <c r="N524" i="45"/>
  <c r="N525" i="45"/>
  <c r="N526" i="45"/>
  <c r="N527" i="45"/>
  <c r="N528" i="45"/>
  <c r="N529" i="45"/>
  <c r="N530" i="45"/>
  <c r="N531" i="45"/>
  <c r="N532" i="45"/>
  <c r="N533" i="45"/>
  <c r="N534" i="45"/>
  <c r="N535" i="45"/>
  <c r="N536" i="45"/>
  <c r="N537" i="45"/>
  <c r="N538" i="45"/>
  <c r="N539" i="45"/>
  <c r="N540" i="45"/>
  <c r="N541" i="45"/>
  <c r="N542" i="45"/>
  <c r="N543" i="45"/>
  <c r="N544" i="45"/>
  <c r="N545" i="45"/>
  <c r="N546" i="45"/>
  <c r="N547" i="45"/>
  <c r="N548" i="45"/>
  <c r="N549" i="45"/>
  <c r="N550" i="45"/>
  <c r="N551" i="45"/>
  <c r="N552" i="45"/>
  <c r="N553" i="45"/>
  <c r="N554" i="45"/>
  <c r="N555" i="45"/>
  <c r="N556" i="45"/>
  <c r="N557" i="45"/>
  <c r="N558" i="45"/>
  <c r="N559" i="45"/>
  <c r="N560" i="45"/>
  <c r="N561" i="45"/>
  <c r="N562" i="45"/>
  <c r="N564" i="45"/>
  <c r="N565" i="45"/>
  <c r="N566" i="45"/>
  <c r="N567" i="45"/>
  <c r="N568" i="45"/>
  <c r="N569" i="45"/>
  <c r="N570" i="45"/>
  <c r="N572" i="45"/>
  <c r="N573" i="45"/>
  <c r="N574" i="45"/>
  <c r="N575" i="45"/>
  <c r="N576" i="45"/>
  <c r="N577" i="45"/>
  <c r="N578" i="45"/>
  <c r="N579" i="45"/>
  <c r="N580" i="45"/>
  <c r="N581" i="45"/>
  <c r="N582" i="45"/>
  <c r="N583" i="45"/>
  <c r="N584" i="45"/>
  <c r="N585" i="45"/>
  <c r="N586" i="45"/>
  <c r="N587" i="45"/>
  <c r="N588" i="45"/>
  <c r="N589" i="45"/>
  <c r="N590" i="45"/>
  <c r="N591" i="45"/>
  <c r="N592" i="45"/>
  <c r="N593" i="45"/>
  <c r="N594" i="45"/>
  <c r="N595" i="45"/>
  <c r="N597" i="45"/>
  <c r="N598" i="45"/>
  <c r="N600" i="45"/>
  <c r="N601" i="45"/>
  <c r="N602" i="45"/>
  <c r="N603" i="45"/>
  <c r="N604" i="45"/>
  <c r="N605" i="45"/>
  <c r="N606" i="45"/>
  <c r="N610" i="45"/>
  <c r="N611" i="45"/>
  <c r="N612" i="45"/>
  <c r="N613" i="45"/>
  <c r="N614" i="45"/>
  <c r="N615" i="45"/>
  <c r="N616" i="45"/>
  <c r="N617" i="45"/>
  <c r="N618" i="45"/>
  <c r="N619" i="45"/>
  <c r="N620" i="45"/>
  <c r="N621" i="45"/>
  <c r="N622" i="45"/>
  <c r="N18" i="45"/>
  <c r="N599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34" i="45"/>
  <c r="N35" i="45"/>
  <c r="N36" i="45"/>
  <c r="N37" i="45"/>
  <c r="N38" i="45"/>
  <c r="N39" i="45"/>
  <c r="N41" i="45"/>
  <c r="N42" i="45"/>
  <c r="N43" i="45"/>
  <c r="N44" i="45"/>
  <c r="N45" i="45"/>
  <c r="N46" i="45"/>
  <c r="N56" i="45"/>
  <c r="N58" i="45"/>
  <c r="M17" i="45" l="1"/>
  <c r="D4" i="43" s="1"/>
  <c r="G324" i="44"/>
  <c r="G323" i="44"/>
  <c r="G326" i="44" s="1"/>
  <c r="I367" i="30"/>
  <c r="J367" i="30"/>
  <c r="I155" i="30"/>
  <c r="J155" i="30"/>
  <c r="I156" i="30"/>
  <c r="J156" i="30"/>
  <c r="I157" i="30"/>
  <c r="J157" i="30"/>
  <c r="I158" i="30"/>
  <c r="J158" i="30"/>
  <c r="I159" i="30"/>
  <c r="J159" i="30"/>
  <c r="I160" i="30"/>
  <c r="J160" i="30"/>
  <c r="I161" i="30"/>
  <c r="J161" i="30"/>
  <c r="I162" i="30"/>
  <c r="J162" i="30"/>
  <c r="I163" i="30"/>
  <c r="J163" i="30"/>
  <c r="I164" i="30"/>
  <c r="J164" i="30"/>
  <c r="I165" i="30"/>
  <c r="J165" i="30"/>
  <c r="I166" i="30"/>
  <c r="J166" i="30"/>
  <c r="I167" i="30"/>
  <c r="J167" i="30"/>
  <c r="I168" i="30"/>
  <c r="J168" i="30"/>
  <c r="I169" i="30"/>
  <c r="J169" i="30"/>
  <c r="I170" i="30"/>
  <c r="J170" i="30"/>
  <c r="I171" i="30"/>
  <c r="J171" i="30"/>
  <c r="I172" i="30"/>
  <c r="J172" i="30"/>
  <c r="I173" i="30"/>
  <c r="J173" i="30"/>
  <c r="I174" i="30"/>
  <c r="J174" i="30"/>
  <c r="I175" i="30"/>
  <c r="J175" i="30"/>
  <c r="I176" i="30"/>
  <c r="J176" i="30"/>
  <c r="I177" i="30"/>
  <c r="J177" i="30"/>
  <c r="I178" i="30"/>
  <c r="J178" i="30"/>
  <c r="I179" i="30"/>
  <c r="J179" i="30"/>
  <c r="I180" i="30"/>
  <c r="J180" i="30"/>
  <c r="I181" i="30"/>
  <c r="J181" i="30"/>
  <c r="I182" i="30"/>
  <c r="J182" i="30"/>
  <c r="I183" i="30"/>
  <c r="J183" i="30"/>
  <c r="I184" i="30"/>
  <c r="J184" i="30"/>
  <c r="I185" i="30"/>
  <c r="J185" i="30"/>
  <c r="I186" i="30"/>
  <c r="J186" i="30"/>
  <c r="I187" i="30"/>
  <c r="J187" i="30"/>
  <c r="I188" i="30"/>
  <c r="J188" i="30"/>
  <c r="I189" i="30"/>
  <c r="J189" i="30"/>
  <c r="I190" i="30"/>
  <c r="J190" i="30"/>
  <c r="I191" i="30"/>
  <c r="J191" i="30"/>
  <c r="I192" i="30"/>
  <c r="J192" i="30"/>
  <c r="I193" i="30"/>
  <c r="J193" i="30"/>
  <c r="I194" i="30"/>
  <c r="J194" i="30"/>
  <c r="I195" i="30"/>
  <c r="J195" i="30"/>
  <c r="I196" i="30"/>
  <c r="J196" i="30"/>
  <c r="I197" i="30"/>
  <c r="J197" i="30"/>
  <c r="I198" i="30"/>
  <c r="J198" i="30"/>
  <c r="I199" i="30"/>
  <c r="J199" i="30"/>
  <c r="I200" i="30"/>
  <c r="J200" i="30"/>
  <c r="I201" i="30"/>
  <c r="J201" i="30"/>
  <c r="I202" i="30"/>
  <c r="J202" i="30"/>
  <c r="I203" i="30"/>
  <c r="J203" i="30"/>
  <c r="I204" i="30"/>
  <c r="J204" i="30"/>
  <c r="I205" i="30"/>
  <c r="J205" i="30"/>
  <c r="I206" i="30"/>
  <c r="J206" i="30"/>
  <c r="I207" i="30"/>
  <c r="J207" i="30"/>
  <c r="I208" i="30"/>
  <c r="J208" i="30"/>
  <c r="I209" i="30"/>
  <c r="J209" i="30"/>
  <c r="I210" i="30"/>
  <c r="J210" i="30"/>
  <c r="I211" i="30"/>
  <c r="J211" i="30"/>
  <c r="I212" i="30"/>
  <c r="J212" i="30"/>
  <c r="I213" i="30"/>
  <c r="J213" i="30"/>
  <c r="I214" i="30"/>
  <c r="J214" i="30"/>
  <c r="I215" i="30"/>
  <c r="J215" i="30"/>
  <c r="I216" i="30"/>
  <c r="J216" i="30"/>
  <c r="I217" i="30"/>
  <c r="J217" i="30"/>
  <c r="I218" i="30"/>
  <c r="J218" i="30"/>
  <c r="I219" i="30"/>
  <c r="J219" i="30"/>
  <c r="I220" i="30"/>
  <c r="J220" i="30"/>
  <c r="I221" i="30"/>
  <c r="J221" i="30"/>
  <c r="I222" i="30"/>
  <c r="J222" i="30"/>
  <c r="I223" i="30"/>
  <c r="J223" i="30"/>
  <c r="I224" i="30"/>
  <c r="J224" i="30"/>
  <c r="I225" i="30"/>
  <c r="J225" i="30"/>
  <c r="I226" i="30"/>
  <c r="J226" i="30"/>
  <c r="I227" i="30"/>
  <c r="J227" i="30"/>
  <c r="I228" i="30"/>
  <c r="J228" i="30"/>
  <c r="I229" i="30"/>
  <c r="J229" i="30"/>
  <c r="I230" i="30"/>
  <c r="J230" i="30"/>
  <c r="I231" i="30"/>
  <c r="J231" i="30"/>
  <c r="I232" i="30"/>
  <c r="J232" i="30"/>
  <c r="I233" i="30"/>
  <c r="J233" i="30"/>
  <c r="I234" i="30"/>
  <c r="J234" i="30"/>
  <c r="I235" i="30"/>
  <c r="J235" i="30"/>
  <c r="I236" i="30"/>
  <c r="J236" i="30"/>
  <c r="I237" i="30"/>
  <c r="J237" i="30"/>
  <c r="I238" i="30"/>
  <c r="J238" i="30"/>
  <c r="I239" i="30"/>
  <c r="J239" i="30"/>
  <c r="I240" i="30"/>
  <c r="J240" i="30"/>
  <c r="I241" i="30"/>
  <c r="J241" i="30"/>
  <c r="I242" i="30"/>
  <c r="J242" i="30"/>
  <c r="I243" i="30"/>
  <c r="J243" i="30"/>
  <c r="I244" i="30"/>
  <c r="J244" i="30"/>
  <c r="I245" i="30"/>
  <c r="J245" i="30"/>
  <c r="I246" i="30"/>
  <c r="J246" i="30"/>
  <c r="I247" i="30"/>
  <c r="J247" i="30"/>
  <c r="I248" i="30"/>
  <c r="J248" i="30"/>
  <c r="I249" i="30"/>
  <c r="J249" i="30"/>
  <c r="I250" i="30"/>
  <c r="J250" i="30"/>
  <c r="I251" i="30"/>
  <c r="J251" i="30"/>
  <c r="I252" i="30"/>
  <c r="J252" i="30"/>
  <c r="I253" i="30"/>
  <c r="J253" i="30"/>
  <c r="I254" i="30"/>
  <c r="J254" i="30"/>
  <c r="I255" i="30"/>
  <c r="J255" i="30"/>
  <c r="I256" i="30"/>
  <c r="J256" i="30"/>
  <c r="I257" i="30"/>
  <c r="J257" i="30"/>
  <c r="I258" i="30"/>
  <c r="J258" i="30"/>
  <c r="I259" i="30"/>
  <c r="J259" i="30"/>
  <c r="I260" i="30"/>
  <c r="J260" i="30"/>
  <c r="I261" i="30"/>
  <c r="J261" i="30"/>
  <c r="I262" i="30"/>
  <c r="J262" i="30"/>
  <c r="I263" i="30"/>
  <c r="J263" i="30"/>
  <c r="I264" i="30"/>
  <c r="J264" i="30"/>
  <c r="I265" i="30"/>
  <c r="J265" i="30"/>
  <c r="I266" i="30"/>
  <c r="J266" i="30"/>
  <c r="I267" i="30"/>
  <c r="J267" i="30"/>
  <c r="I268" i="30"/>
  <c r="J268" i="30"/>
  <c r="I269" i="30"/>
  <c r="J269" i="30"/>
  <c r="I270" i="30"/>
  <c r="J270" i="30"/>
  <c r="I271" i="30"/>
  <c r="J271" i="30"/>
  <c r="I272" i="30"/>
  <c r="J272" i="30"/>
  <c r="I273" i="30"/>
  <c r="J273" i="30"/>
  <c r="I274" i="30"/>
  <c r="J274" i="30"/>
  <c r="I275" i="30"/>
  <c r="J275" i="30"/>
  <c r="I276" i="30"/>
  <c r="J276" i="30"/>
  <c r="I277" i="30"/>
  <c r="J277" i="30"/>
  <c r="I278" i="30"/>
  <c r="J278" i="30"/>
  <c r="I279" i="30"/>
  <c r="J279" i="30"/>
  <c r="I280" i="30"/>
  <c r="J280" i="30"/>
  <c r="I281" i="30"/>
  <c r="J281" i="30"/>
  <c r="I282" i="30"/>
  <c r="J282" i="30"/>
  <c r="I283" i="30"/>
  <c r="J283" i="30"/>
  <c r="I284" i="30"/>
  <c r="J284" i="30"/>
  <c r="I285" i="30"/>
  <c r="J285" i="30"/>
  <c r="I286" i="30"/>
  <c r="J286" i="30"/>
  <c r="I287" i="30"/>
  <c r="J287" i="30"/>
  <c r="I288" i="30"/>
  <c r="J288" i="30"/>
  <c r="I289" i="30"/>
  <c r="J289" i="30"/>
  <c r="I290" i="30"/>
  <c r="J290" i="30"/>
  <c r="I291" i="30"/>
  <c r="J291" i="30"/>
  <c r="I292" i="30"/>
  <c r="J292" i="30"/>
  <c r="I293" i="30"/>
  <c r="J293" i="30"/>
  <c r="I294" i="30"/>
  <c r="J294" i="30"/>
  <c r="I295" i="30"/>
  <c r="J295" i="30"/>
  <c r="I296" i="30"/>
  <c r="J296" i="30"/>
  <c r="I297" i="30"/>
  <c r="J297" i="30"/>
  <c r="I298" i="30"/>
  <c r="J298" i="30"/>
  <c r="I299" i="30"/>
  <c r="J299" i="30"/>
  <c r="I300" i="30"/>
  <c r="J300" i="30"/>
  <c r="I301" i="30"/>
  <c r="J301" i="30"/>
  <c r="I302" i="30"/>
  <c r="J302" i="30"/>
  <c r="I303" i="30"/>
  <c r="J303" i="30"/>
  <c r="I304" i="30"/>
  <c r="J304" i="30"/>
  <c r="I305" i="30"/>
  <c r="J305" i="30"/>
  <c r="I306" i="30"/>
  <c r="J306" i="30"/>
  <c r="I307" i="30"/>
  <c r="J307" i="30"/>
  <c r="I308" i="30"/>
  <c r="J308" i="30"/>
  <c r="I309" i="30"/>
  <c r="J309" i="30"/>
  <c r="I310" i="30"/>
  <c r="J310" i="30"/>
  <c r="I311" i="30"/>
  <c r="J311" i="30"/>
  <c r="I312" i="30"/>
  <c r="J312" i="30"/>
  <c r="I313" i="30"/>
  <c r="J313" i="30"/>
  <c r="I314" i="30"/>
  <c r="J314" i="30"/>
  <c r="I315" i="30"/>
  <c r="J315" i="30"/>
  <c r="I316" i="30"/>
  <c r="J316" i="30"/>
  <c r="I317" i="30"/>
  <c r="J317" i="30"/>
  <c r="I318" i="30"/>
  <c r="J318" i="30"/>
  <c r="I319" i="30"/>
  <c r="J319" i="30"/>
  <c r="I320" i="30"/>
  <c r="J320" i="30"/>
  <c r="I321" i="30"/>
  <c r="J321" i="30"/>
  <c r="I322" i="30"/>
  <c r="J322" i="30"/>
  <c r="I323" i="30"/>
  <c r="J323" i="30"/>
  <c r="I324" i="30"/>
  <c r="J324" i="30"/>
  <c r="I325" i="30"/>
  <c r="J325" i="30"/>
  <c r="I326" i="30"/>
  <c r="J326" i="30"/>
  <c r="I327" i="30"/>
  <c r="J327" i="30"/>
  <c r="I328" i="30"/>
  <c r="J328" i="30"/>
  <c r="I329" i="30"/>
  <c r="J329" i="30"/>
  <c r="I330" i="30"/>
  <c r="J330" i="30"/>
  <c r="I331" i="30"/>
  <c r="J331" i="30"/>
  <c r="I332" i="30"/>
  <c r="J332" i="30"/>
  <c r="I333" i="30"/>
  <c r="J333" i="30"/>
  <c r="I334" i="30"/>
  <c r="J334" i="30"/>
  <c r="I335" i="30"/>
  <c r="J335" i="30"/>
  <c r="I336" i="30"/>
  <c r="J336" i="30"/>
  <c r="I337" i="30"/>
  <c r="J337" i="30"/>
  <c r="I338" i="30"/>
  <c r="J338" i="30"/>
  <c r="I339" i="30"/>
  <c r="J339" i="30"/>
  <c r="I340" i="30"/>
  <c r="J340" i="30"/>
  <c r="I341" i="30"/>
  <c r="J341" i="30"/>
  <c r="I342" i="30"/>
  <c r="J342" i="30"/>
  <c r="I343" i="30"/>
  <c r="J343" i="30"/>
  <c r="I344" i="30"/>
  <c r="J344" i="30"/>
  <c r="I345" i="30"/>
  <c r="J345" i="30"/>
  <c r="I346" i="30"/>
  <c r="J346" i="30"/>
  <c r="I347" i="30"/>
  <c r="J347" i="30"/>
  <c r="I348" i="30"/>
  <c r="J348" i="30"/>
  <c r="I349" i="30"/>
  <c r="J349" i="30"/>
  <c r="I350" i="30"/>
  <c r="J350" i="30"/>
  <c r="I351" i="30"/>
  <c r="J351" i="30"/>
  <c r="I352" i="30"/>
  <c r="J352" i="30"/>
  <c r="I353" i="30"/>
  <c r="J353" i="30"/>
  <c r="I354" i="30"/>
  <c r="J354" i="30"/>
  <c r="I355" i="30"/>
  <c r="J355" i="30"/>
  <c r="I356" i="30"/>
  <c r="J356" i="30"/>
  <c r="I357" i="30"/>
  <c r="J357" i="30"/>
  <c r="I358" i="30"/>
  <c r="J358" i="30"/>
  <c r="I359" i="30"/>
  <c r="J359" i="30"/>
  <c r="I360" i="30"/>
  <c r="J360" i="30"/>
  <c r="I361" i="30"/>
  <c r="J361" i="30"/>
  <c r="I362" i="30"/>
  <c r="J362" i="30"/>
  <c r="I363" i="30"/>
  <c r="J363" i="30"/>
  <c r="I364" i="30"/>
  <c r="J364" i="30"/>
  <c r="I365" i="30"/>
  <c r="J365" i="30"/>
  <c r="I366" i="30"/>
  <c r="J366" i="30"/>
  <c r="F181" i="44"/>
  <c r="F314" i="44"/>
  <c r="G314" i="44" s="1"/>
  <c r="G315" i="44"/>
  <c r="H343" i="30"/>
  <c r="G317" i="44" l="1"/>
  <c r="G325" i="44"/>
  <c r="K56" i="45"/>
  <c r="L56" i="45" s="1"/>
  <c r="M56" i="45" s="1"/>
  <c r="M20" i="45" s="1"/>
  <c r="D5" i="43" s="1"/>
  <c r="K619" i="45"/>
  <c r="G318" i="44"/>
  <c r="G320" i="44" s="1"/>
  <c r="H336" i="30"/>
  <c r="G306" i="44"/>
  <c r="F305" i="44"/>
  <c r="F297" i="44"/>
  <c r="G297" i="44" s="1"/>
  <c r="G300" i="44" s="1"/>
  <c r="F288" i="44"/>
  <c r="F276" i="44"/>
  <c r="F275" i="44"/>
  <c r="O56" i="45" l="1"/>
  <c r="O619" i="45"/>
  <c r="L619" i="45"/>
  <c r="M619" i="45" s="1"/>
  <c r="K588" i="45"/>
  <c r="L588" i="45" s="1"/>
  <c r="M588" i="45" s="1"/>
  <c r="K621" i="45"/>
  <c r="K79" i="45"/>
  <c r="K595" i="45"/>
  <c r="K622" i="45"/>
  <c r="K586" i="45"/>
  <c r="K66" i="45"/>
  <c r="K133" i="45"/>
  <c r="K80" i="45"/>
  <c r="K561" i="45"/>
  <c r="K514" i="45"/>
  <c r="K78" i="45"/>
  <c r="K618" i="45"/>
  <c r="K560" i="45"/>
  <c r="K129" i="45"/>
  <c r="K122" i="45"/>
  <c r="K134" i="45"/>
  <c r="K620" i="45"/>
  <c r="K77" i="45"/>
  <c r="K67" i="45"/>
  <c r="K594" i="45"/>
  <c r="K62" i="45"/>
  <c r="K68" i="45"/>
  <c r="L68" i="45" s="1"/>
  <c r="M68" i="45" s="1"/>
  <c r="K132" i="45"/>
  <c r="F262" i="44"/>
  <c r="F261" i="44"/>
  <c r="F249" i="44"/>
  <c r="F248" i="44"/>
  <c r="F236" i="44"/>
  <c r="F235" i="44"/>
  <c r="F225" i="44"/>
  <c r="F224" i="44"/>
  <c r="G213" i="44"/>
  <c r="G214" i="44"/>
  <c r="G215" i="44"/>
  <c r="G216" i="44"/>
  <c r="F212" i="44"/>
  <c r="G212" i="44" s="1"/>
  <c r="F211" i="44"/>
  <c r="G211" i="44" s="1"/>
  <c r="F202" i="44"/>
  <c r="F201" i="44"/>
  <c r="F192" i="44"/>
  <c r="F191" i="44"/>
  <c r="G181" i="44"/>
  <c r="F182" i="44"/>
  <c r="G182" i="44" s="1"/>
  <c r="F171" i="44"/>
  <c r="F170" i="44"/>
  <c r="F159" i="44"/>
  <c r="F158" i="44"/>
  <c r="F148" i="44"/>
  <c r="F147" i="44"/>
  <c r="G184" i="44"/>
  <c r="G183" i="44"/>
  <c r="O77" i="45" l="1"/>
  <c r="L77" i="45"/>
  <c r="M77" i="45" s="1"/>
  <c r="O618" i="45"/>
  <c r="L618" i="45"/>
  <c r="M618" i="45" s="1"/>
  <c r="O622" i="45"/>
  <c r="L622" i="45"/>
  <c r="M622" i="45" s="1"/>
  <c r="O62" i="45"/>
  <c r="L62" i="45"/>
  <c r="M62" i="45" s="1"/>
  <c r="O129" i="45"/>
  <c r="L129" i="45"/>
  <c r="M129" i="45" s="1"/>
  <c r="O80" i="45"/>
  <c r="L80" i="45"/>
  <c r="M80" i="45" s="1"/>
  <c r="O66" i="45"/>
  <c r="L66" i="45"/>
  <c r="M66" i="45" s="1"/>
  <c r="O595" i="45"/>
  <c r="L595" i="45"/>
  <c r="M595" i="45" s="1"/>
  <c r="O620" i="45"/>
  <c r="L620" i="45"/>
  <c r="M620" i="45" s="1"/>
  <c r="O134" i="45"/>
  <c r="L134" i="45"/>
  <c r="M134" i="45" s="1"/>
  <c r="O78" i="45"/>
  <c r="L78" i="45"/>
  <c r="M78" i="45" s="1"/>
  <c r="O79" i="45"/>
  <c r="L79" i="45"/>
  <c r="M79" i="45" s="1"/>
  <c r="O122" i="45"/>
  <c r="L122" i="45"/>
  <c r="M122" i="45" s="1"/>
  <c r="M115" i="45" s="1"/>
  <c r="D17" i="43" s="1"/>
  <c r="O561" i="45"/>
  <c r="L561" i="45"/>
  <c r="M561" i="45" s="1"/>
  <c r="O132" i="45"/>
  <c r="L132" i="45"/>
  <c r="M132" i="45" s="1"/>
  <c r="O594" i="45"/>
  <c r="L594" i="45"/>
  <c r="M594" i="45" s="1"/>
  <c r="O67" i="45"/>
  <c r="L67" i="45"/>
  <c r="M67" i="45" s="1"/>
  <c r="O560" i="45"/>
  <c r="L560" i="45"/>
  <c r="M560" i="45" s="1"/>
  <c r="O514" i="45"/>
  <c r="L514" i="45"/>
  <c r="M514" i="45" s="1"/>
  <c r="M495" i="45" s="1"/>
  <c r="M351" i="45" s="1"/>
  <c r="D20" i="43" s="1"/>
  <c r="O133" i="45"/>
  <c r="L133" i="45"/>
  <c r="M133" i="45" s="1"/>
  <c r="O586" i="45"/>
  <c r="L586" i="45"/>
  <c r="M586" i="45" s="1"/>
  <c r="O621" i="45"/>
  <c r="L621" i="45"/>
  <c r="M621" i="45" s="1"/>
  <c r="O68" i="45"/>
  <c r="O588" i="45"/>
  <c r="G185" i="44"/>
  <c r="G186" i="44"/>
  <c r="G219" i="44"/>
  <c r="H453" i="30"/>
  <c r="H454" i="30"/>
  <c r="H455" i="30"/>
  <c r="I453" i="30"/>
  <c r="J453" i="30"/>
  <c r="I454" i="30"/>
  <c r="J454" i="30"/>
  <c r="I455" i="30"/>
  <c r="J455" i="30"/>
  <c r="H16" i="30"/>
  <c r="H17" i="30"/>
  <c r="H24" i="30"/>
  <c r="H30" i="30"/>
  <c r="H44" i="30"/>
  <c r="H50" i="30"/>
  <c r="H62" i="30"/>
  <c r="H67" i="30"/>
  <c r="H69" i="30"/>
  <c r="H70" i="30"/>
  <c r="H71" i="30"/>
  <c r="H72" i="30"/>
  <c r="H73" i="30"/>
  <c r="H74" i="30"/>
  <c r="H78" i="30"/>
  <c r="H86" i="30"/>
  <c r="H95" i="30"/>
  <c r="H96" i="30"/>
  <c r="H97" i="30"/>
  <c r="H116" i="30"/>
  <c r="H124" i="30"/>
  <c r="H129" i="30"/>
  <c r="H143" i="30"/>
  <c r="H144" i="30"/>
  <c r="H146" i="30"/>
  <c r="H147" i="30"/>
  <c r="H155" i="30"/>
  <c r="H156" i="30"/>
  <c r="H367" i="30"/>
  <c r="H384" i="30"/>
  <c r="H396" i="30"/>
  <c r="H409" i="30"/>
  <c r="H413" i="30"/>
  <c r="H425" i="30"/>
  <c r="H442" i="30"/>
  <c r="H443" i="30"/>
  <c r="H444" i="30"/>
  <c r="H445" i="30"/>
  <c r="H448" i="30"/>
  <c r="M125" i="45" l="1"/>
  <c r="D18" i="43" s="1"/>
  <c r="M584" i="45"/>
  <c r="D32" i="43" s="1"/>
  <c r="M72" i="45"/>
  <c r="D14" i="43" s="1"/>
  <c r="M58" i="45"/>
  <c r="D13" i="43" s="1"/>
  <c r="M554" i="45"/>
  <c r="D28" i="43" s="1"/>
  <c r="M610" i="45"/>
  <c r="D34" i="43" s="1"/>
  <c r="G188" i="44"/>
  <c r="I147" i="30"/>
  <c r="J147" i="30"/>
  <c r="D35" i="43" l="1"/>
  <c r="M624" i="45"/>
  <c r="F138" i="44"/>
  <c r="I69" i="30"/>
  <c r="J69" i="30"/>
  <c r="I70" i="30"/>
  <c r="J70" i="30"/>
  <c r="I71" i="30"/>
  <c r="J71" i="30"/>
  <c r="I72" i="30"/>
  <c r="J72" i="30"/>
  <c r="I73" i="30"/>
  <c r="J73" i="30"/>
  <c r="I74" i="30"/>
  <c r="J74" i="30"/>
  <c r="F129" i="44"/>
  <c r="F128" i="44"/>
  <c r="I116" i="30"/>
  <c r="J116" i="30"/>
  <c r="J95" i="30"/>
  <c r="M626" i="45" l="1"/>
  <c r="M631" i="45"/>
  <c r="I95" i="30"/>
  <c r="F118" i="44"/>
  <c r="F117" i="44"/>
  <c r="F98" i="44"/>
  <c r="F70" i="44"/>
  <c r="G70" i="44" s="1"/>
  <c r="F99" i="44"/>
  <c r="F89" i="44"/>
  <c r="F88" i="44"/>
  <c r="G72" i="44"/>
  <c r="G73" i="44"/>
  <c r="G74" i="44"/>
  <c r="G75" i="44"/>
  <c r="G76" i="44"/>
  <c r="G77" i="44"/>
  <c r="G78" i="44"/>
  <c r="G79" i="44"/>
  <c r="G80" i="44"/>
  <c r="F71" i="44"/>
  <c r="G71" i="44" s="1"/>
  <c r="F61" i="44"/>
  <c r="F60" i="44"/>
  <c r="F28" i="44"/>
  <c r="G28" i="44" s="1"/>
  <c r="F27" i="44"/>
  <c r="F39" i="44"/>
  <c r="G39" i="44" s="1"/>
  <c r="F38" i="44"/>
  <c r="G38" i="44" s="1"/>
  <c r="F19" i="44"/>
  <c r="G29" i="44"/>
  <c r="G30" i="44"/>
  <c r="G7" i="44"/>
  <c r="G8" i="44"/>
  <c r="G9" i="44"/>
  <c r="G10" i="44"/>
  <c r="G11" i="44"/>
  <c r="F5" i="44"/>
  <c r="G5" i="44" s="1"/>
  <c r="F4" i="44"/>
  <c r="G4" i="44" s="1"/>
  <c r="F51" i="44"/>
  <c r="F50" i="44"/>
  <c r="G41" i="44"/>
  <c r="G42" i="44"/>
  <c r="G40" i="44"/>
  <c r="G14" i="44" l="1"/>
  <c r="G83" i="44"/>
  <c r="G45" i="44"/>
  <c r="G82" i="44"/>
  <c r="G44" i="44"/>
  <c r="I442" i="30"/>
  <c r="J442" i="30"/>
  <c r="I443" i="30"/>
  <c r="J443" i="30"/>
  <c r="I444" i="30"/>
  <c r="J444" i="30"/>
  <c r="I445" i="30"/>
  <c r="J445" i="30"/>
  <c r="G84" i="44" l="1"/>
  <c r="G47" i="44"/>
  <c r="I16" i="30"/>
  <c r="I17" i="30"/>
  <c r="I24" i="30"/>
  <c r="I30" i="30"/>
  <c r="I44" i="30"/>
  <c r="I50" i="30"/>
  <c r="I62" i="30"/>
  <c r="I86" i="30"/>
  <c r="I97" i="30"/>
  <c r="I124" i="30"/>
  <c r="I129" i="30"/>
  <c r="I143" i="30"/>
  <c r="I384" i="30"/>
  <c r="I396" i="30"/>
  <c r="I409" i="30"/>
  <c r="I413" i="30"/>
  <c r="I425" i="30"/>
  <c r="I448" i="30"/>
  <c r="G262" i="44" l="1"/>
  <c r="G263" i="44"/>
  <c r="G264" i="44"/>
  <c r="G265" i="44"/>
  <c r="G266" i="44"/>
  <c r="G267" i="44"/>
  <c r="G261" i="44"/>
  <c r="G250" i="44"/>
  <c r="G251" i="44"/>
  <c r="G252" i="44"/>
  <c r="G253" i="44"/>
  <c r="G249" i="44"/>
  <c r="G248" i="44"/>
  <c r="G279" i="44"/>
  <c r="G278" i="44"/>
  <c r="G277" i="44"/>
  <c r="G276" i="44"/>
  <c r="G275" i="44"/>
  <c r="G289" i="44"/>
  <c r="G237" i="44"/>
  <c r="G238" i="44"/>
  <c r="G239" i="44"/>
  <c r="G236" i="44"/>
  <c r="G235" i="44"/>
  <c r="G227" i="44"/>
  <c r="G226" i="44"/>
  <c r="G225" i="44"/>
  <c r="G224" i="44"/>
  <c r="G230" i="44" l="1"/>
  <c r="G243" i="44"/>
  <c r="G256" i="44"/>
  <c r="G283" i="44"/>
  <c r="G282" i="44"/>
  <c r="G270" i="44"/>
  <c r="G255" i="44"/>
  <c r="G269" i="44"/>
  <c r="G242" i="44"/>
  <c r="G229" i="44"/>
  <c r="E6" i="44" l="1"/>
  <c r="G6" i="44" s="1"/>
  <c r="G202" i="44"/>
  <c r="G201" i="44"/>
  <c r="G203" i="44"/>
  <c r="G206" i="44" l="1"/>
  <c r="G205" i="44"/>
  <c r="G193" i="44"/>
  <c r="G192" i="44"/>
  <c r="G191" i="44"/>
  <c r="G196" i="44" l="1"/>
  <c r="G195" i="44"/>
  <c r="G218" i="44"/>
  <c r="G173" i="44"/>
  <c r="G172" i="44"/>
  <c r="G170" i="44"/>
  <c r="G171" i="44"/>
  <c r="G161" i="44"/>
  <c r="G160" i="44"/>
  <c r="G159" i="44"/>
  <c r="G158" i="44"/>
  <c r="G148" i="44"/>
  <c r="G149" i="44"/>
  <c r="G150" i="44"/>
  <c r="G147" i="44"/>
  <c r="G139" i="44"/>
  <c r="G138" i="44"/>
  <c r="G142" i="44" s="1"/>
  <c r="G129" i="44"/>
  <c r="G130" i="44"/>
  <c r="G165" i="44" l="1"/>
  <c r="G176" i="44"/>
  <c r="G153" i="44"/>
  <c r="G175" i="44"/>
  <c r="G141" i="44"/>
  <c r="G152" i="44"/>
  <c r="G164" i="44"/>
  <c r="J16" i="30"/>
  <c r="J17" i="30"/>
  <c r="J24" i="30"/>
  <c r="J30" i="30"/>
  <c r="J44" i="30"/>
  <c r="J50" i="30"/>
  <c r="J62" i="30"/>
  <c r="J86" i="30"/>
  <c r="J97" i="30"/>
  <c r="J124" i="30"/>
  <c r="J129" i="30"/>
  <c r="J143" i="30"/>
  <c r="J384" i="30"/>
  <c r="J396" i="30"/>
  <c r="J409" i="30"/>
  <c r="J413" i="30"/>
  <c r="J425" i="30"/>
  <c r="J448" i="30"/>
  <c r="G109" i="44" l="1"/>
  <c r="G119" i="44"/>
  <c r="G62" i="44"/>
  <c r="G60" i="44"/>
  <c r="G52" i="44"/>
  <c r="G51" i="44"/>
  <c r="G118" i="44" l="1"/>
  <c r="G117" i="44"/>
  <c r="G61" i="44"/>
  <c r="G64" i="44" s="1"/>
  <c r="G108" i="44"/>
  <c r="G107" i="44"/>
  <c r="G106" i="44"/>
  <c r="G105" i="44"/>
  <c r="G104" i="44"/>
  <c r="G103" i="44"/>
  <c r="G102" i="44"/>
  <c r="G101" i="44"/>
  <c r="G100" i="44"/>
  <c r="G99" i="44"/>
  <c r="G98" i="44"/>
  <c r="G50" i="44"/>
  <c r="G27" i="44"/>
  <c r="G33" i="44" s="1"/>
  <c r="G19" i="44"/>
  <c r="G22" i="44" s="1"/>
  <c r="G54" i="44" l="1"/>
  <c r="G55" i="44"/>
  <c r="G112" i="44"/>
  <c r="G122" i="44"/>
  <c r="G65" i="44"/>
  <c r="G121" i="44"/>
  <c r="G111" i="44"/>
  <c r="G32" i="44"/>
  <c r="G21" i="44"/>
  <c r="G114" i="44" l="1"/>
  <c r="G85" i="44"/>
  <c r="G35" i="44"/>
  <c r="G24" i="44"/>
  <c r="G90" i="44" l="1"/>
  <c r="G89" i="44"/>
  <c r="G88" i="44"/>
  <c r="G93" i="44" l="1"/>
  <c r="G13" i="44"/>
  <c r="G92" i="44"/>
  <c r="G95" i="44" l="1"/>
  <c r="G16" i="44"/>
  <c r="G515" i="44" l="1"/>
  <c r="G518" i="44" s="1"/>
  <c r="G507" i="44"/>
  <c r="G510" i="44" s="1"/>
  <c r="G499" i="44"/>
  <c r="G501" i="44" s="1"/>
  <c r="G491" i="44"/>
  <c r="G494" i="44" s="1"/>
  <c r="G483" i="44"/>
  <c r="G485" i="44" s="1"/>
  <c r="G475" i="44"/>
  <c r="G478" i="44" s="1"/>
  <c r="G467" i="44"/>
  <c r="G470" i="44" s="1"/>
  <c r="G459" i="44"/>
  <c r="G462" i="44" s="1"/>
  <c r="G451" i="44"/>
  <c r="G454" i="44" s="1"/>
  <c r="G443" i="44"/>
  <c r="G446" i="44" s="1"/>
  <c r="G435" i="44"/>
  <c r="G437" i="44" s="1"/>
  <c r="G427" i="44"/>
  <c r="G430" i="44" s="1"/>
  <c r="G419" i="44"/>
  <c r="G422" i="44" s="1"/>
  <c r="G411" i="44"/>
  <c r="G413" i="44" s="1"/>
  <c r="G403" i="44"/>
  <c r="G405" i="44" s="1"/>
  <c r="G395" i="44"/>
  <c r="G398" i="44" s="1"/>
  <c r="G387" i="44"/>
  <c r="G390" i="44" s="1"/>
  <c r="G379" i="44"/>
  <c r="G382" i="44" s="1"/>
  <c r="G371" i="44"/>
  <c r="G374" i="44" s="1"/>
  <c r="G363" i="44"/>
  <c r="G366" i="44" s="1"/>
  <c r="G355" i="44"/>
  <c r="G357" i="44" s="1"/>
  <c r="G347" i="44"/>
  <c r="G350" i="44" s="1"/>
  <c r="G339" i="44"/>
  <c r="G341" i="44" s="1"/>
  <c r="G331" i="44"/>
  <c r="G333" i="44" s="1"/>
  <c r="G305" i="44"/>
  <c r="G288" i="44"/>
  <c r="G539" i="44"/>
  <c r="G542" i="44" s="1"/>
  <c r="G531" i="44"/>
  <c r="G534" i="44" s="1"/>
  <c r="G523" i="44"/>
  <c r="G526" i="44" s="1"/>
  <c r="G128" i="44"/>
  <c r="G309" i="44" l="1"/>
  <c r="G308" i="44"/>
  <c r="G292" i="44"/>
  <c r="G291" i="44"/>
  <c r="G133" i="44"/>
  <c r="G132" i="44"/>
  <c r="G406" i="44"/>
  <c r="G407" i="44" s="1"/>
  <c r="G408" i="44" s="1"/>
  <c r="G461" i="44"/>
  <c r="G463" i="44" s="1"/>
  <c r="G464" i="44" s="1"/>
  <c r="G358" i="44"/>
  <c r="G285" i="44"/>
  <c r="G299" i="44"/>
  <c r="G302" i="44" s="1"/>
  <c r="G334" i="44"/>
  <c r="G335" i="44" s="1"/>
  <c r="G336" i="44" s="1"/>
  <c r="G502" i="44"/>
  <c r="G503" i="44" s="1"/>
  <c r="G258" i="44"/>
  <c r="G389" i="44"/>
  <c r="G391" i="44" s="1"/>
  <c r="G392" i="44" s="1"/>
  <c r="G429" i="44"/>
  <c r="G381" i="44"/>
  <c r="G383" i="44" s="1"/>
  <c r="G384" i="44" s="1"/>
  <c r="G453" i="44"/>
  <c r="G455" i="44" s="1"/>
  <c r="G456" i="44" s="1"/>
  <c r="G509" i="44"/>
  <c r="G511" i="44" s="1"/>
  <c r="G365" i="44"/>
  <c r="G367" i="44" s="1"/>
  <c r="G368" i="44" s="1"/>
  <c r="G517" i="44"/>
  <c r="G519" i="44" s="1"/>
  <c r="G477" i="44"/>
  <c r="G486" i="44"/>
  <c r="G487" i="44" s="1"/>
  <c r="G493" i="44"/>
  <c r="G495" i="44" s="1"/>
  <c r="G469" i="44"/>
  <c r="G471" i="44" s="1"/>
  <c r="G438" i="44"/>
  <c r="G439" i="44" s="1"/>
  <c r="G445" i="44"/>
  <c r="G447" i="44" s="1"/>
  <c r="G414" i="44"/>
  <c r="G415" i="44" s="1"/>
  <c r="G421" i="44"/>
  <c r="G397" i="44"/>
  <c r="G373" i="44"/>
  <c r="G342" i="44"/>
  <c r="G343" i="44" s="1"/>
  <c r="G349" i="44"/>
  <c r="G541" i="44"/>
  <c r="G533" i="44"/>
  <c r="G525" i="44"/>
  <c r="G294" i="44" l="1"/>
  <c r="G135" i="44"/>
  <c r="G245" i="44"/>
  <c r="G359" i="44"/>
  <c r="G360" i="44" s="1"/>
  <c r="G311" i="44"/>
  <c r="G488" i="44"/>
  <c r="G512" i="44"/>
  <c r="G431" i="44"/>
  <c r="G432" i="44" s="1"/>
  <c r="G504" i="44"/>
  <c r="G520" i="44"/>
  <c r="G496" i="44"/>
  <c r="G479" i="44"/>
  <c r="G480" i="44" s="1"/>
  <c r="G472" i="44"/>
  <c r="G440" i="44"/>
  <c r="G448" i="44"/>
  <c r="G423" i="44"/>
  <c r="G424" i="44" s="1"/>
  <c r="G416" i="44"/>
  <c r="G399" i="44"/>
  <c r="G400" i="44" s="1"/>
  <c r="G375" i="44"/>
  <c r="G376" i="44" s="1"/>
  <c r="G351" i="44"/>
  <c r="G352" i="44" s="1"/>
  <c r="G344" i="44"/>
  <c r="G328" i="44"/>
  <c r="G272" i="44"/>
  <c r="G232" i="44"/>
  <c r="G221" i="44"/>
  <c r="G208" i="44"/>
  <c r="G198" i="44"/>
  <c r="G543" i="44"/>
  <c r="G544" i="44" s="1"/>
  <c r="G535" i="44"/>
  <c r="G536" i="44" s="1"/>
  <c r="G527" i="44"/>
  <c r="G528" i="44" s="1"/>
  <c r="G178" i="44"/>
  <c r="G167" i="44"/>
  <c r="G155" i="44"/>
  <c r="G144" i="44"/>
  <c r="G57" i="44"/>
  <c r="G124" i="44"/>
  <c r="G67" i="44"/>
  <c r="I368" i="30" l="1"/>
  <c r="I369" i="30"/>
  <c r="I370" i="30"/>
  <c r="I371" i="30"/>
  <c r="I372" i="30"/>
  <c r="I373" i="30"/>
  <c r="I374" i="30"/>
  <c r="I375" i="30"/>
  <c r="I376" i="30"/>
  <c r="I377" i="30"/>
  <c r="I378" i="30"/>
  <c r="I379" i="30"/>
  <c r="I380" i="30"/>
  <c r="I381" i="30"/>
  <c r="I382" i="30"/>
  <c r="I383" i="30"/>
  <c r="I414" i="30" l="1"/>
  <c r="G414" i="30"/>
  <c r="I415" i="30"/>
  <c r="G415" i="30"/>
  <c r="I416" i="30"/>
  <c r="G416" i="30"/>
  <c r="I417" i="30"/>
  <c r="G417" i="30"/>
  <c r="I418" i="30"/>
  <c r="G418" i="30"/>
  <c r="I419" i="30"/>
  <c r="G419" i="30"/>
  <c r="I420" i="30"/>
  <c r="G420" i="30"/>
  <c r="I421" i="30"/>
  <c r="G421" i="30"/>
  <c r="I422" i="30"/>
  <c r="G422" i="30"/>
  <c r="I423" i="30"/>
  <c r="G423" i="30"/>
  <c r="I424" i="30"/>
  <c r="G424" i="30"/>
  <c r="I410" i="30"/>
  <c r="G410" i="30"/>
  <c r="I411" i="30"/>
  <c r="G411" i="30"/>
  <c r="I412" i="30"/>
  <c r="G412" i="30"/>
  <c r="I397" i="30"/>
  <c r="G397" i="30"/>
  <c r="I398" i="30"/>
  <c r="G398" i="30"/>
  <c r="I399" i="30"/>
  <c r="G399" i="30"/>
  <c r="I400" i="30"/>
  <c r="G400" i="30"/>
  <c r="I401" i="30"/>
  <c r="G401" i="30"/>
  <c r="I402" i="30"/>
  <c r="G402" i="30"/>
  <c r="I403" i="30"/>
  <c r="G403" i="30"/>
  <c r="I404" i="30"/>
  <c r="G404" i="30"/>
  <c r="I405" i="30"/>
  <c r="G405" i="30"/>
  <c r="I406" i="30"/>
  <c r="G406" i="30"/>
  <c r="I407" i="30"/>
  <c r="G407" i="30"/>
  <c r="I408" i="30"/>
  <c r="G408" i="30"/>
  <c r="I385" i="30"/>
  <c r="G385" i="30"/>
  <c r="I386" i="30"/>
  <c r="G386" i="30"/>
  <c r="I387" i="30"/>
  <c r="G387" i="30"/>
  <c r="I388" i="30"/>
  <c r="G388" i="30"/>
  <c r="I389" i="30"/>
  <c r="G389" i="30"/>
  <c r="I390" i="30"/>
  <c r="G390" i="30"/>
  <c r="I391" i="30"/>
  <c r="G391" i="30"/>
  <c r="I392" i="30"/>
  <c r="G392" i="30"/>
  <c r="I393" i="30"/>
  <c r="G393" i="30"/>
  <c r="I394" i="30"/>
  <c r="G394" i="30"/>
  <c r="I395" i="30"/>
  <c r="G395" i="30"/>
  <c r="G368" i="30"/>
  <c r="G369" i="30"/>
  <c r="G370" i="30"/>
  <c r="G371" i="30"/>
  <c r="G372" i="30"/>
  <c r="G373" i="30"/>
  <c r="G374" i="30"/>
  <c r="G375" i="30"/>
  <c r="G376" i="30"/>
  <c r="G377" i="30"/>
  <c r="G378" i="30"/>
  <c r="G379" i="30"/>
  <c r="G380" i="30"/>
  <c r="G381" i="30"/>
  <c r="G382" i="30"/>
  <c r="G383" i="30"/>
  <c r="I144" i="30"/>
  <c r="J144" i="30"/>
  <c r="I145" i="30"/>
  <c r="G145" i="30"/>
  <c r="I146" i="30"/>
  <c r="J146" i="30"/>
  <c r="I148" i="30"/>
  <c r="G148" i="30"/>
  <c r="I149" i="30"/>
  <c r="G149" i="30"/>
  <c r="I150" i="30"/>
  <c r="G150" i="30"/>
  <c r="I151" i="30"/>
  <c r="G151" i="30"/>
  <c r="I152" i="30"/>
  <c r="G152" i="30"/>
  <c r="I153" i="30"/>
  <c r="G153" i="30"/>
  <c r="I154" i="30"/>
  <c r="G154" i="30"/>
  <c r="I18" i="30"/>
  <c r="G18" i="30"/>
  <c r="I19" i="30"/>
  <c r="G19" i="30"/>
  <c r="I20" i="30"/>
  <c r="G20" i="30"/>
  <c r="I21" i="30"/>
  <c r="G21" i="30"/>
  <c r="I22" i="30"/>
  <c r="G22" i="30"/>
  <c r="I23" i="30"/>
  <c r="G23" i="30"/>
  <c r="I25" i="30"/>
  <c r="G25" i="30"/>
  <c r="I26" i="30"/>
  <c r="G26" i="30"/>
  <c r="I27" i="30"/>
  <c r="G27" i="30"/>
  <c r="I28" i="30"/>
  <c r="G28" i="30"/>
  <c r="I29" i="30"/>
  <c r="G29" i="30"/>
  <c r="I31" i="30"/>
  <c r="G31" i="30"/>
  <c r="I32" i="30"/>
  <c r="G32" i="30"/>
  <c r="I33" i="30"/>
  <c r="G33" i="30"/>
  <c r="I34" i="30"/>
  <c r="G34" i="30"/>
  <c r="I35" i="30"/>
  <c r="G35" i="30"/>
  <c r="I36" i="30"/>
  <c r="G36" i="30"/>
  <c r="I37" i="30"/>
  <c r="G37" i="30"/>
  <c r="I38" i="30"/>
  <c r="G38" i="30"/>
  <c r="I39" i="30"/>
  <c r="G39" i="30"/>
  <c r="I40" i="30"/>
  <c r="G40" i="30"/>
  <c r="I41" i="30"/>
  <c r="G41" i="30"/>
  <c r="I42" i="30"/>
  <c r="G42" i="30"/>
  <c r="I43" i="30"/>
  <c r="G43" i="30"/>
  <c r="I45" i="30"/>
  <c r="G45" i="30"/>
  <c r="I46" i="30"/>
  <c r="G46" i="30"/>
  <c r="I47" i="30"/>
  <c r="G47" i="30"/>
  <c r="I48" i="30"/>
  <c r="G48" i="30"/>
  <c r="I49" i="30"/>
  <c r="G49" i="30"/>
  <c r="I51" i="30"/>
  <c r="G51" i="30"/>
  <c r="I52" i="30"/>
  <c r="G52" i="30"/>
  <c r="I53" i="30"/>
  <c r="G53" i="30"/>
  <c r="I54" i="30"/>
  <c r="G54" i="30"/>
  <c r="I55" i="30"/>
  <c r="G55" i="30"/>
  <c r="I56" i="30"/>
  <c r="G56" i="30"/>
  <c r="I57" i="30"/>
  <c r="G57" i="30"/>
  <c r="I58" i="30"/>
  <c r="G58" i="30"/>
  <c r="I59" i="30"/>
  <c r="G59" i="30"/>
  <c r="I60" i="30"/>
  <c r="G60" i="30"/>
  <c r="I61" i="30"/>
  <c r="G61" i="30"/>
  <c r="J53" i="30" l="1"/>
  <c r="H53" i="30"/>
  <c r="J35" i="30"/>
  <c r="H35" i="30"/>
  <c r="J153" i="30"/>
  <c r="H153" i="30"/>
  <c r="J391" i="30"/>
  <c r="H391" i="30"/>
  <c r="J423" i="30"/>
  <c r="H423" i="30"/>
  <c r="J58" i="30"/>
  <c r="H58" i="30"/>
  <c r="J54" i="30"/>
  <c r="H54" i="30"/>
  <c r="J49" i="30"/>
  <c r="H49" i="30"/>
  <c r="J45" i="30"/>
  <c r="H45" i="30"/>
  <c r="J40" i="30"/>
  <c r="H40" i="30"/>
  <c r="J36" i="30"/>
  <c r="H36" i="30"/>
  <c r="J32" i="30"/>
  <c r="H32" i="30"/>
  <c r="J27" i="30"/>
  <c r="H27" i="30"/>
  <c r="J22" i="30"/>
  <c r="H22" i="30"/>
  <c r="J18" i="30"/>
  <c r="H18" i="30"/>
  <c r="J154" i="30"/>
  <c r="H154" i="30"/>
  <c r="J150" i="30"/>
  <c r="H150" i="30"/>
  <c r="J145" i="30"/>
  <c r="H145" i="30"/>
  <c r="J377" i="30"/>
  <c r="H377" i="30"/>
  <c r="J369" i="30"/>
  <c r="H369" i="30"/>
  <c r="J392" i="30"/>
  <c r="H392" i="30"/>
  <c r="J388" i="30"/>
  <c r="H388" i="30"/>
  <c r="J408" i="30"/>
  <c r="H408" i="30"/>
  <c r="J405" i="30"/>
  <c r="H405" i="30"/>
  <c r="J401" i="30"/>
  <c r="H401" i="30"/>
  <c r="J397" i="30"/>
  <c r="H397" i="30"/>
  <c r="J424" i="30"/>
  <c r="H424" i="30"/>
  <c r="J420" i="30"/>
  <c r="H420" i="30"/>
  <c r="J416" i="30"/>
  <c r="H416" i="30"/>
  <c r="J376" i="30"/>
  <c r="H376" i="30"/>
  <c r="J368" i="30"/>
  <c r="H368" i="30"/>
  <c r="J43" i="30"/>
  <c r="H43" i="30"/>
  <c r="J31" i="30"/>
  <c r="H31" i="30"/>
  <c r="J149" i="30"/>
  <c r="H149" i="30"/>
  <c r="J383" i="30"/>
  <c r="H383" i="30"/>
  <c r="J387" i="30"/>
  <c r="H387" i="30"/>
  <c r="J404" i="30"/>
  <c r="H404" i="30"/>
  <c r="J419" i="30"/>
  <c r="H419" i="30"/>
  <c r="J374" i="30"/>
  <c r="H374" i="30"/>
  <c r="J56" i="30"/>
  <c r="H56" i="30"/>
  <c r="J38" i="30"/>
  <c r="H38" i="30"/>
  <c r="J20" i="30"/>
  <c r="H20" i="30"/>
  <c r="J152" i="30"/>
  <c r="H152" i="30"/>
  <c r="J381" i="30"/>
  <c r="H381" i="30"/>
  <c r="J390" i="30"/>
  <c r="H390" i="30"/>
  <c r="J407" i="30"/>
  <c r="H407" i="30"/>
  <c r="J411" i="30"/>
  <c r="H411" i="30"/>
  <c r="J418" i="30"/>
  <c r="H418" i="30"/>
  <c r="J380" i="30"/>
  <c r="H380" i="30"/>
  <c r="J372" i="30"/>
  <c r="H372" i="30"/>
  <c r="J61" i="30"/>
  <c r="H61" i="30"/>
  <c r="J48" i="30"/>
  <c r="H48" i="30"/>
  <c r="J39" i="30"/>
  <c r="H39" i="30"/>
  <c r="J21" i="30"/>
  <c r="H21" i="30"/>
  <c r="J375" i="30"/>
  <c r="H375" i="30"/>
  <c r="J412" i="30"/>
  <c r="H412" i="30"/>
  <c r="J415" i="30"/>
  <c r="H415" i="30"/>
  <c r="J60" i="30"/>
  <c r="H60" i="30"/>
  <c r="J47" i="30"/>
  <c r="H47" i="30"/>
  <c r="J34" i="30"/>
  <c r="H34" i="30"/>
  <c r="J29" i="30"/>
  <c r="H29" i="30"/>
  <c r="J148" i="30"/>
  <c r="H148" i="30"/>
  <c r="J373" i="30"/>
  <c r="H373" i="30"/>
  <c r="J394" i="30"/>
  <c r="H394" i="30"/>
  <c r="J386" i="30"/>
  <c r="H386" i="30"/>
  <c r="J403" i="30"/>
  <c r="H403" i="30"/>
  <c r="J399" i="30"/>
  <c r="H399" i="30"/>
  <c r="J422" i="30"/>
  <c r="H422" i="30"/>
  <c r="J414" i="30"/>
  <c r="H414" i="30"/>
  <c r="J59" i="30"/>
  <c r="H59" i="30"/>
  <c r="J55" i="30"/>
  <c r="H55" i="30"/>
  <c r="J51" i="30"/>
  <c r="H51" i="30"/>
  <c r="J46" i="30"/>
  <c r="H46" i="30"/>
  <c r="J41" i="30"/>
  <c r="H41" i="30"/>
  <c r="J37" i="30"/>
  <c r="H37" i="30"/>
  <c r="J33" i="30"/>
  <c r="H33" i="30"/>
  <c r="J28" i="30"/>
  <c r="H28" i="30"/>
  <c r="J23" i="30"/>
  <c r="H23" i="30"/>
  <c r="J19" i="30"/>
  <c r="H19" i="30"/>
  <c r="J151" i="30"/>
  <c r="H151" i="30"/>
  <c r="J379" i="30"/>
  <c r="H379" i="30"/>
  <c r="J371" i="30"/>
  <c r="H371" i="30"/>
  <c r="J393" i="30"/>
  <c r="H393" i="30"/>
  <c r="J389" i="30"/>
  <c r="H389" i="30"/>
  <c r="J385" i="30"/>
  <c r="H385" i="30"/>
  <c r="J406" i="30"/>
  <c r="H406" i="30"/>
  <c r="J402" i="30"/>
  <c r="H402" i="30"/>
  <c r="J398" i="30"/>
  <c r="H398" i="30"/>
  <c r="J410" i="30"/>
  <c r="H410" i="30"/>
  <c r="J421" i="30"/>
  <c r="H421" i="30"/>
  <c r="J417" i="30"/>
  <c r="H417" i="30"/>
  <c r="J57" i="30"/>
  <c r="H57" i="30"/>
  <c r="J26" i="30"/>
  <c r="H26" i="30"/>
  <c r="J395" i="30"/>
  <c r="H395" i="30"/>
  <c r="J400" i="30"/>
  <c r="H400" i="30"/>
  <c r="J382" i="30"/>
  <c r="H382" i="30"/>
  <c r="J52" i="30"/>
  <c r="H52" i="30"/>
  <c r="J42" i="30"/>
  <c r="H42" i="30"/>
  <c r="J25" i="30"/>
  <c r="H25" i="30"/>
  <c r="J378" i="30"/>
  <c r="H378" i="30"/>
  <c r="J370" i="30"/>
  <c r="H370" i="30"/>
  <c r="I426" i="30"/>
  <c r="G426" i="30"/>
  <c r="I427" i="30"/>
  <c r="G427" i="30"/>
  <c r="I428" i="30"/>
  <c r="G428" i="30"/>
  <c r="I429" i="30"/>
  <c r="G429" i="30"/>
  <c r="I430" i="30"/>
  <c r="G430" i="30"/>
  <c r="I431" i="30"/>
  <c r="G431" i="30"/>
  <c r="I432" i="30"/>
  <c r="G432" i="30"/>
  <c r="I433" i="30"/>
  <c r="G433" i="30"/>
  <c r="I434" i="30"/>
  <c r="G434" i="30"/>
  <c r="I435" i="30"/>
  <c r="G435" i="30"/>
  <c r="I436" i="30"/>
  <c r="G436" i="30"/>
  <c r="I437" i="30"/>
  <c r="G437" i="30"/>
  <c r="I438" i="30"/>
  <c r="G438" i="30"/>
  <c r="I439" i="30"/>
  <c r="G439" i="30"/>
  <c r="I440" i="30"/>
  <c r="G440" i="30"/>
  <c r="I441" i="30"/>
  <c r="G441" i="30"/>
  <c r="I446" i="30"/>
  <c r="I447" i="30"/>
  <c r="I449" i="30"/>
  <c r="I450" i="30"/>
  <c r="I451" i="30"/>
  <c r="I452" i="30"/>
  <c r="I456" i="30"/>
  <c r="G456" i="30"/>
  <c r="I457" i="30"/>
  <c r="G457" i="30"/>
  <c r="I458" i="30"/>
  <c r="G458" i="30"/>
  <c r="I459" i="30"/>
  <c r="G459" i="30"/>
  <c r="I460" i="30"/>
  <c r="G460" i="30"/>
  <c r="I461" i="30"/>
  <c r="G461" i="30"/>
  <c r="I130" i="30"/>
  <c r="G130" i="30"/>
  <c r="I131" i="30"/>
  <c r="G131" i="30"/>
  <c r="I132" i="30"/>
  <c r="G132" i="30"/>
  <c r="I133" i="30"/>
  <c r="G133" i="30"/>
  <c r="I134" i="30"/>
  <c r="G134" i="30"/>
  <c r="I135" i="30"/>
  <c r="G135" i="30"/>
  <c r="I136" i="30"/>
  <c r="G136" i="30"/>
  <c r="I137" i="30"/>
  <c r="G137" i="30"/>
  <c r="I138" i="30"/>
  <c r="G138" i="30"/>
  <c r="I139" i="30"/>
  <c r="G139" i="30"/>
  <c r="I140" i="30"/>
  <c r="G140" i="30"/>
  <c r="I141" i="30"/>
  <c r="G141" i="30"/>
  <c r="I142" i="30"/>
  <c r="G142" i="30"/>
  <c r="I125" i="30"/>
  <c r="G125" i="30"/>
  <c r="I126" i="30"/>
  <c r="G126" i="30"/>
  <c r="I127" i="30"/>
  <c r="G127" i="30"/>
  <c r="I128" i="30"/>
  <c r="G128" i="30"/>
  <c r="I98" i="30"/>
  <c r="G98" i="30"/>
  <c r="I99" i="30"/>
  <c r="G99" i="30"/>
  <c r="I100" i="30"/>
  <c r="G100" i="30"/>
  <c r="I101" i="30"/>
  <c r="G101" i="30"/>
  <c r="I102" i="30"/>
  <c r="G102" i="30"/>
  <c r="I103" i="30"/>
  <c r="G103" i="30"/>
  <c r="I104" i="30"/>
  <c r="G104" i="30"/>
  <c r="I105" i="30"/>
  <c r="G105" i="30"/>
  <c r="I106" i="30"/>
  <c r="G106" i="30"/>
  <c r="I107" i="30"/>
  <c r="G107" i="30"/>
  <c r="I108" i="30"/>
  <c r="G108" i="30"/>
  <c r="I109" i="30"/>
  <c r="G109" i="30"/>
  <c r="I110" i="30"/>
  <c r="G110" i="30"/>
  <c r="I111" i="30"/>
  <c r="G111" i="30"/>
  <c r="I112" i="30"/>
  <c r="G112" i="30"/>
  <c r="I113" i="30"/>
  <c r="G113" i="30"/>
  <c r="I114" i="30"/>
  <c r="G114" i="30"/>
  <c r="I115" i="30"/>
  <c r="G115" i="30"/>
  <c r="I117" i="30"/>
  <c r="G117" i="30"/>
  <c r="I118" i="30"/>
  <c r="G118" i="30"/>
  <c r="I119" i="30"/>
  <c r="G119" i="30"/>
  <c r="I120" i="30"/>
  <c r="G120" i="30"/>
  <c r="I121" i="30"/>
  <c r="G121" i="30"/>
  <c r="I122" i="30"/>
  <c r="G122" i="30"/>
  <c r="I123" i="30"/>
  <c r="G123" i="30"/>
  <c r="I87" i="30"/>
  <c r="G87" i="30"/>
  <c r="I88" i="30"/>
  <c r="G88" i="30"/>
  <c r="I89" i="30"/>
  <c r="G89" i="30"/>
  <c r="I90" i="30"/>
  <c r="G90" i="30"/>
  <c r="I91" i="30"/>
  <c r="G91" i="30"/>
  <c r="I92" i="30"/>
  <c r="G92" i="30"/>
  <c r="I93" i="30"/>
  <c r="G93" i="30"/>
  <c r="I94" i="30"/>
  <c r="G94" i="30"/>
  <c r="I96" i="30"/>
  <c r="J96" i="30"/>
  <c r="I63" i="30"/>
  <c r="G63" i="30"/>
  <c r="I64" i="30"/>
  <c r="G64" i="30"/>
  <c r="I65" i="30"/>
  <c r="G65" i="30"/>
  <c r="I68" i="30"/>
  <c r="G68" i="30"/>
  <c r="I75" i="30"/>
  <c r="G75" i="30"/>
  <c r="I76" i="30"/>
  <c r="G76" i="30"/>
  <c r="I77" i="30"/>
  <c r="G77" i="30"/>
  <c r="I66" i="30"/>
  <c r="G66" i="30"/>
  <c r="I79" i="30"/>
  <c r="G79" i="30"/>
  <c r="I80" i="30"/>
  <c r="G80" i="30"/>
  <c r="I81" i="30"/>
  <c r="G81" i="30"/>
  <c r="I82" i="30"/>
  <c r="G82" i="30"/>
  <c r="I83" i="30"/>
  <c r="G83" i="30"/>
  <c r="I84" i="30"/>
  <c r="G84" i="30"/>
  <c r="I85" i="30"/>
  <c r="G85" i="30"/>
  <c r="G1" i="30"/>
  <c r="I3" i="30"/>
  <c r="G3" i="30"/>
  <c r="I4" i="30"/>
  <c r="G4" i="30"/>
  <c r="I5" i="30"/>
  <c r="G5" i="30"/>
  <c r="I6" i="30"/>
  <c r="G6" i="30"/>
  <c r="I7" i="30"/>
  <c r="G7" i="30"/>
  <c r="I8" i="30"/>
  <c r="G8" i="30"/>
  <c r="I9" i="30"/>
  <c r="G9" i="30"/>
  <c r="I10" i="30"/>
  <c r="G10" i="30"/>
  <c r="I11" i="30"/>
  <c r="G11" i="30"/>
  <c r="I12" i="30"/>
  <c r="G12" i="30"/>
  <c r="I13" i="30"/>
  <c r="G13" i="30"/>
  <c r="I14" i="30"/>
  <c r="G14" i="30"/>
  <c r="I15" i="30"/>
  <c r="G15" i="30"/>
  <c r="J65" i="30" l="1"/>
  <c r="H65" i="30"/>
  <c r="J123" i="30"/>
  <c r="H123" i="30"/>
  <c r="J106" i="30"/>
  <c r="H106" i="30"/>
  <c r="J125" i="30"/>
  <c r="H125" i="30"/>
  <c r="J451" i="30"/>
  <c r="H451" i="30"/>
  <c r="J13" i="30"/>
  <c r="H13" i="30"/>
  <c r="J82" i="30"/>
  <c r="H82" i="30"/>
  <c r="J66" i="30"/>
  <c r="H66" i="30"/>
  <c r="J68" i="30"/>
  <c r="H68" i="30"/>
  <c r="J91" i="30"/>
  <c r="H91" i="30"/>
  <c r="J87" i="30"/>
  <c r="H87" i="30"/>
  <c r="J120" i="30"/>
  <c r="H120" i="30"/>
  <c r="J115" i="30"/>
  <c r="H115" i="30"/>
  <c r="J111" i="30"/>
  <c r="H111" i="30"/>
  <c r="J107" i="30"/>
  <c r="H107" i="30"/>
  <c r="J103" i="30"/>
  <c r="H103" i="30"/>
  <c r="J99" i="30"/>
  <c r="H99" i="30"/>
  <c r="J126" i="30"/>
  <c r="H126" i="30"/>
  <c r="J140" i="30"/>
  <c r="H140" i="30"/>
  <c r="J136" i="30"/>
  <c r="H136" i="30"/>
  <c r="J132" i="30"/>
  <c r="H132" i="30"/>
  <c r="J461" i="30"/>
  <c r="H461" i="30"/>
  <c r="J458" i="30"/>
  <c r="H458" i="30"/>
  <c r="J452" i="30"/>
  <c r="H452" i="30"/>
  <c r="J440" i="30"/>
  <c r="H440" i="30"/>
  <c r="J437" i="30"/>
  <c r="H437" i="30"/>
  <c r="J433" i="30"/>
  <c r="H433" i="30"/>
  <c r="J429" i="30"/>
  <c r="H429" i="30"/>
  <c r="J426" i="30"/>
  <c r="H426" i="30"/>
  <c r="J14" i="30"/>
  <c r="H14" i="30"/>
  <c r="J10" i="30"/>
  <c r="H10" i="30"/>
  <c r="J6" i="30"/>
  <c r="H6" i="30"/>
  <c r="J85" i="30"/>
  <c r="H85" i="30"/>
  <c r="J94" i="30"/>
  <c r="H94" i="30"/>
  <c r="J114" i="30"/>
  <c r="H114" i="30"/>
  <c r="J98" i="30"/>
  <c r="H98" i="30"/>
  <c r="J131" i="30"/>
  <c r="H131" i="30"/>
  <c r="J450" i="30"/>
  <c r="H450" i="30"/>
  <c r="J432" i="30"/>
  <c r="H432" i="30"/>
  <c r="J80" i="30"/>
  <c r="H80" i="30"/>
  <c r="J64" i="30"/>
  <c r="H64" i="30"/>
  <c r="J89" i="30"/>
  <c r="H89" i="30"/>
  <c r="J118" i="30"/>
  <c r="H118" i="30"/>
  <c r="J109" i="30"/>
  <c r="H109" i="30"/>
  <c r="J101" i="30"/>
  <c r="H101" i="30"/>
  <c r="J128" i="30"/>
  <c r="H128" i="30"/>
  <c r="J138" i="30"/>
  <c r="H138" i="30"/>
  <c r="J130" i="30"/>
  <c r="H130" i="30"/>
  <c r="J456" i="30"/>
  <c r="H456" i="30"/>
  <c r="J449" i="30"/>
  <c r="H449" i="30"/>
  <c r="J435" i="30"/>
  <c r="H435" i="30"/>
  <c r="J428" i="30"/>
  <c r="H428" i="30"/>
  <c r="J4" i="30"/>
  <c r="H4" i="30"/>
  <c r="J77" i="30"/>
  <c r="H77" i="30"/>
  <c r="J119" i="30"/>
  <c r="H119" i="30"/>
  <c r="J102" i="30"/>
  <c r="H102" i="30"/>
  <c r="J135" i="30"/>
  <c r="H135" i="30"/>
  <c r="J457" i="30"/>
  <c r="H457" i="30"/>
  <c r="J5" i="30"/>
  <c r="H5" i="30"/>
  <c r="J84" i="30"/>
  <c r="H84" i="30"/>
  <c r="J76" i="30"/>
  <c r="H76" i="30"/>
  <c r="J93" i="30"/>
  <c r="H93" i="30"/>
  <c r="J122" i="30"/>
  <c r="H122" i="30"/>
  <c r="J113" i="30"/>
  <c r="H113" i="30"/>
  <c r="J105" i="30"/>
  <c r="H105" i="30"/>
  <c r="J142" i="30"/>
  <c r="H142" i="30"/>
  <c r="J134" i="30"/>
  <c r="H134" i="30"/>
  <c r="J459" i="30"/>
  <c r="H459" i="30"/>
  <c r="J447" i="30"/>
  <c r="H447" i="30"/>
  <c r="J439" i="30"/>
  <c r="H439" i="30"/>
  <c r="J431" i="30"/>
  <c r="H431" i="30"/>
  <c r="J12" i="30"/>
  <c r="H12" i="30"/>
  <c r="J8" i="30"/>
  <c r="H8" i="30"/>
  <c r="J83" i="30"/>
  <c r="H83" i="30"/>
  <c r="J79" i="30"/>
  <c r="H79" i="30"/>
  <c r="J75" i="30"/>
  <c r="H75" i="30"/>
  <c r="J63" i="30"/>
  <c r="H63" i="30"/>
  <c r="J92" i="30"/>
  <c r="H92" i="30"/>
  <c r="J88" i="30"/>
  <c r="H88" i="30"/>
  <c r="J121" i="30"/>
  <c r="H121" i="30"/>
  <c r="J117" i="30"/>
  <c r="H117" i="30"/>
  <c r="J112" i="30"/>
  <c r="H112" i="30"/>
  <c r="J108" i="30"/>
  <c r="H108" i="30"/>
  <c r="J104" i="30"/>
  <c r="H104" i="30"/>
  <c r="J100" i="30"/>
  <c r="H100" i="30"/>
  <c r="J127" i="30"/>
  <c r="H127" i="30"/>
  <c r="J141" i="30"/>
  <c r="H141" i="30"/>
  <c r="J137" i="30"/>
  <c r="H137" i="30"/>
  <c r="J133" i="30"/>
  <c r="H133" i="30"/>
  <c r="J446" i="30"/>
  <c r="H446" i="30"/>
  <c r="J441" i="30"/>
  <c r="H441" i="30"/>
  <c r="J438" i="30"/>
  <c r="H438" i="30"/>
  <c r="J434" i="30"/>
  <c r="H434" i="30"/>
  <c r="J430" i="30"/>
  <c r="H430" i="30"/>
  <c r="J427" i="30"/>
  <c r="H427" i="30"/>
  <c r="J81" i="30"/>
  <c r="H81" i="30"/>
  <c r="J90" i="30"/>
  <c r="H90" i="30"/>
  <c r="J110" i="30"/>
  <c r="H110" i="30"/>
  <c r="J139" i="30"/>
  <c r="H139" i="30"/>
  <c r="J460" i="30"/>
  <c r="H460" i="30"/>
  <c r="J436" i="30"/>
  <c r="H436" i="30"/>
  <c r="J9" i="30"/>
  <c r="H9" i="30"/>
  <c r="J15" i="30"/>
  <c r="H15" i="30"/>
  <c r="J11" i="30"/>
  <c r="H11" i="30"/>
  <c r="J7" i="30"/>
  <c r="H7" i="30"/>
  <c r="J3" i="30"/>
  <c r="H3" i="30"/>
</calcChain>
</file>

<file path=xl/sharedStrings.xml><?xml version="1.0" encoding="utf-8"?>
<sst xmlns="http://schemas.openxmlformats.org/spreadsheetml/2006/main" count="7066" uniqueCount="1869">
  <si>
    <t>UNID.</t>
  </si>
  <si>
    <t>DESCRIÇÃO</t>
  </si>
  <si>
    <t>ITEM</t>
  </si>
  <si>
    <t>m³</t>
  </si>
  <si>
    <t>COBERTURA</t>
  </si>
  <si>
    <t>Kg</t>
  </si>
  <si>
    <t>m²</t>
  </si>
  <si>
    <t>IMPERMEABILIZAÇÃO</t>
  </si>
  <si>
    <t>INSTALAÇÕES HIDROSANITÁRIAS</t>
  </si>
  <si>
    <t>10.03</t>
  </si>
  <si>
    <t>10.03.03</t>
  </si>
  <si>
    <t>10.03.04</t>
  </si>
  <si>
    <t>10.03.05</t>
  </si>
  <si>
    <t>SERVIÇOS PRELIMINARES E GERAIS</t>
  </si>
  <si>
    <t>Divisórias de PVC</t>
  </si>
  <si>
    <t>un.</t>
  </si>
  <si>
    <t>ESQUADRIAS</t>
  </si>
  <si>
    <t>INFRA E SUPERESTRUTURA</t>
  </si>
  <si>
    <t>Desforma</t>
  </si>
  <si>
    <t>ALVENARIA E DIVISÓRIAS</t>
  </si>
  <si>
    <t>07.12</t>
  </si>
  <si>
    <t>01.03</t>
  </si>
  <si>
    <t>01.04</t>
  </si>
  <si>
    <t>01.05</t>
  </si>
  <si>
    <t>01.06</t>
  </si>
  <si>
    <t>01.07</t>
  </si>
  <si>
    <t>01.08</t>
  </si>
  <si>
    <t>01.09</t>
  </si>
  <si>
    <t>01.11</t>
  </si>
  <si>
    <t>01.12</t>
  </si>
  <si>
    <t>01.13</t>
  </si>
  <si>
    <t>01.02</t>
  </si>
  <si>
    <t>01.01</t>
  </si>
  <si>
    <t>cj</t>
  </si>
  <si>
    <t>VALOR UNITÁRIO (R$)</t>
  </si>
  <si>
    <t>VALOR TOTAL (R$)</t>
  </si>
  <si>
    <t>79507/005</t>
  </si>
  <si>
    <t>ESCAVACAO MANUAL VALA ATE 1M SOLO MOLE</t>
  </si>
  <si>
    <t>PLACA DE OBRA EM CHAPA DE ACO GALVANIZADO</t>
  </si>
  <si>
    <t>ATERRO INTERNO (EDIFICACOES) COMPACTADO MANUALMENTE</t>
  </si>
  <si>
    <t xml:space="preserve">TAPUME DE CHAPA DE MADEIRA COMPENSADA, E= 6MM, COM PINTURA A CAL E REA </t>
  </si>
  <si>
    <t>74220/001</t>
  </si>
  <si>
    <t>PLANTIO DE GRAMA BATATAIS EM PLACAS</t>
  </si>
  <si>
    <t>74236/001</t>
  </si>
  <si>
    <t>LOCACAO MENSAL DE ANDAIME METALICO TIPO FACHADEIRO, INCLUSIVE MONTAGEM</t>
  </si>
  <si>
    <t>SINALIZACAO HORIZONTAL COM TINTA RETRORREFLETIVA A BASE DE RESINA ACRILICA COM MICROESFERAS DE VIDRO</t>
  </si>
  <si>
    <t>RETIRADA DE APARELHOS SANITARIOS</t>
  </si>
  <si>
    <t>REMOCAO DE TOMADAS OU INTERRUPTORES ELETRICOS</t>
  </si>
  <si>
    <t>RETIRADA DE APARELHOS DE ILUMINACAO C/ REAPROVEITAMENTO DE LAMPADAS</t>
  </si>
  <si>
    <t>BANDEJA SALVA-VIDAS/COLETA DE ENTULHOS, COM TABUA</t>
  </si>
  <si>
    <t>ESCAVACAO MANUAL DE VALAS EM TERRA COMPACTA, PROF. 2 M &lt; H &lt;= 3 M</t>
  </si>
  <si>
    <t>m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</si>
  <si>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</si>
  <si>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</si>
  <si>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</si>
  <si>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</si>
  <si>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</si>
  <si>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</si>
  <si>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</si>
  <si>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</si>
  <si>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</si>
  <si>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07.13</t>
  </si>
  <si>
    <t>07.14</t>
  </si>
  <si>
    <t>07.15</t>
  </si>
  <si>
    <t>06.02</t>
  </si>
  <si>
    <t>06.03</t>
  </si>
  <si>
    <t>06.04</t>
  </si>
  <si>
    <t>05.06</t>
  </si>
  <si>
    <t>05.08</t>
  </si>
  <si>
    <t>05.09</t>
  </si>
  <si>
    <t>05.14</t>
  </si>
  <si>
    <t>05.15</t>
  </si>
  <si>
    <t>05.16</t>
  </si>
  <si>
    <t>04.01</t>
  </si>
  <si>
    <t>04.02</t>
  </si>
  <si>
    <t>04.03</t>
  </si>
  <si>
    <t>04.04</t>
  </si>
  <si>
    <t>04.05</t>
  </si>
  <si>
    <t>04.06</t>
  </si>
  <si>
    <t>04.07</t>
  </si>
  <si>
    <t>04.09</t>
  </si>
  <si>
    <t>04.10</t>
  </si>
  <si>
    <t>04.11</t>
  </si>
  <si>
    <t>04.12</t>
  </si>
  <si>
    <t>03.01</t>
  </si>
  <si>
    <t>03.02</t>
  </si>
  <si>
    <t>03.04</t>
  </si>
  <si>
    <t>03.05</t>
  </si>
  <si>
    <t>03.06</t>
  </si>
  <si>
    <t>03.07</t>
  </si>
  <si>
    <t>03.08</t>
  </si>
  <si>
    <t>03.09</t>
  </si>
  <si>
    <t>03.10</t>
  </si>
  <si>
    <t>ARMACAO EM TELA DE ACO SOLDADA NERVURADA Q-138, ACO CA-60, 4,2MM, MALHA 10X10CM</t>
  </si>
  <si>
    <t>73994/001</t>
  </si>
  <si>
    <t>74045/001</t>
  </si>
  <si>
    <t>CALHA EM CHAPA DE ACO GALVANIZADO NUMERO 24, DESENVOLVIMENTO DE 33CM</t>
  </si>
  <si>
    <t>PORTA DE MADEIRA COMPENSADA LISA PARA PINTURA, 120X210X3,5CM, 2 FOLHAS, INCLUSO ADUELA 2A, ALIZAR 2A E DOBRADICAS</t>
  </si>
  <si>
    <t>73910/008</t>
  </si>
  <si>
    <t>PORTA DE MADEIRA PARA BANHEIRO, EM CHAPA DE MADEIRA COMPENSADA, REVESTIDA COM LAMINADO TEXTURIZADO, 80X160CM, INCLUSO MARCO E DOBRADICAS</t>
  </si>
  <si>
    <t>74139/001</t>
  </si>
  <si>
    <t>PORTA DE MADEIRA PARA BANHEIRO, EM CHAPA DE MADEIRA COMPENSADA, REVESTIDA COM LAMINADO TEXTURIZADO, 60X160CM, INCLUSO MARCO E DOBRADICAS</t>
  </si>
  <si>
    <t>74139/002</t>
  </si>
  <si>
    <t>PORTA DE CORRER EM ALUMINIO, COM DUAS FOLHAS PARA VIDRO, INCLUSO GUARNICAO E VIDRO LISO INCOLOR</t>
  </si>
  <si>
    <t>PORTA EM ALUMÍNIO DE ABRIR TIPO VENEZIANA COM GUARNIÇÃO, FIXAÇÃO COM PARAFUSOS - FORNECIMENTO E INSTALAÇÃO. AF_08/2015</t>
  </si>
  <si>
    <t>JANELA DE ALUMINIO, TIPO CORRER OU MAXIMAR, CONVENCIONAL, INCLUSIVE ASSENTAMENTO</t>
  </si>
  <si>
    <t>JANELA BASCULANTE DE ALUMINIO</t>
  </si>
  <si>
    <t>JANELA DE MADEIRA ALMOFADADA 1A, 1,5X1,5M, DE ABRIR, INCLUSO GUARNICOES E DOBRADICAS</t>
  </si>
  <si>
    <t>73813/001</t>
  </si>
  <si>
    <t>GRADIL DE ALUMINIO ANODIZADO TIPO BARRA CHATA</t>
  </si>
  <si>
    <t>PORTA DE VIDRO TEMPERADO, 0,9X2,10M, ESPESSURA 10MM, INCLUSIVE ACESSORIOS</t>
  </si>
  <si>
    <t>73838/001</t>
  </si>
  <si>
    <t>PORTAO DE FERRO COM VARA 1/2", COM REQUADRO</t>
  </si>
  <si>
    <t>74100/001</t>
  </si>
  <si>
    <t>PROTECAO DE FACHADA COM TELA DE POLIPROPILENO FIXADA EM ESTRUTURA DE MADEIRA COM ARAME GALVANIZADO</t>
  </si>
  <si>
    <t>73804/001</t>
  </si>
  <si>
    <t>JANELA BASCULANTE EM CHAPA DOBRADA DE ACO</t>
  </si>
  <si>
    <t>Divisória em gesso acartonado e=11cm</t>
  </si>
  <si>
    <t>TABELA</t>
  </si>
  <si>
    <t>SINAPI</t>
  </si>
  <si>
    <t>74209/001</t>
  </si>
  <si>
    <t xml:space="preserve">CÓDIGO </t>
  </si>
  <si>
    <t>SEDOP</t>
  </si>
  <si>
    <t>Divisória naval perfil em aço/miolo celular</t>
  </si>
  <si>
    <t>Divisória Divilux pefil alumínio / miolo celular -P/V/P</t>
  </si>
  <si>
    <t>Divisória em gesso acartonado acústico e=11cm</t>
  </si>
  <si>
    <t>Divisória de MDF c/ laminado</t>
  </si>
  <si>
    <t>Porta divisória Naval c/ ferragens - c/ perfil de aço</t>
  </si>
  <si>
    <t>Formas para concreto em chapa de madeira compensada resinada e=15mm</t>
  </si>
  <si>
    <t>Cimbramento metálico com altura até 3,50m</t>
  </si>
  <si>
    <t>SERVIÇO DE RETIRADA DE VAZAMENTO EM TUBOS E CONEXÕES DE PVC SOLDÁVEL NO TERRENO - ÁGUA FRIA</t>
  </si>
  <si>
    <t>10.01</t>
  </si>
  <si>
    <t>10.01.01</t>
  </si>
  <si>
    <t>10.01.02</t>
  </si>
  <si>
    <t>10.01.03</t>
  </si>
  <si>
    <t>10.02</t>
  </si>
  <si>
    <t>SERVIÇO DE RETIRADA DE VAZAMENTO EM TUBOS E CONEXÕES DE PVC SOLDÁVEL NA PAREDE</t>
  </si>
  <si>
    <t>10.02.01</t>
  </si>
  <si>
    <t>10.02.02</t>
  </si>
  <si>
    <t>10.02.03</t>
  </si>
  <si>
    <t>10.02.04</t>
  </si>
  <si>
    <t>10.02.05</t>
  </si>
  <si>
    <t>10.02.06</t>
  </si>
  <si>
    <t>10.02.07</t>
  </si>
  <si>
    <t>SERVIÇO DE SUBSTITUIÇÃO DE REGISTRO DE GAVETA NO RAMAL DE ENTRADA</t>
  </si>
  <si>
    <t>10.03.01</t>
  </si>
  <si>
    <t>10.03.02</t>
  </si>
  <si>
    <t>73935/002</t>
  </si>
  <si>
    <t>ALVENARIA EM TIJOLO CERAMICO FURADO 9X19X19CM, 1 VEZ (ESPESSURA 19 CM), ASSENTADO EM ARGAMASSA TRACO 1:4 (CIMENTO E AREIA MEDIA NAO PENEIRADA), PREPARO MANUAL, JUNTA1 CM</t>
  </si>
  <si>
    <t>ALVENARIA DE VEDAÇÃO DE BLOCOS CERÂMICOS FURADOS NA HORIZONTAL DE 9X19X19CM (ESPESSURA 9CM) DE PAREDES COM ÁREA LÍQUIDA MAIOR OU IGUAL A 6M² SEM VÃOS E ARGAMASSA DE ASSENTAMENTO COM PREPARO MANUAL</t>
  </si>
  <si>
    <t>ALVENARIA DE VEDAÇÃO DE BLOCOS CERÂMICOS FURADOS NA HORIZONTAL DE 9X19X19CM (ESPESSURA 9CM) DE PAREDES COM ÁREA LÍQUIDA MENOR QUE 6M² COM VÃOS E ARGAMASSA DE ASSENTAMENTO COM PREPARO MANUAL</t>
  </si>
  <si>
    <t>ALVENARIA DE VEDAÇÃO DE BLOCOS CERÂMICOS FURADOS NA HORIZONTAL DE 9X19X19CM (ESPESSURA 9CM) DE PAREDES COM ÁREA LÍQUIDA MAIOR OU IGUAL A 6M² COM VÃOS E ARGAMASSA DE ASSENTAMENTO COM PREPARO MANUAL</t>
  </si>
  <si>
    <t>IMPERMEABILIZACAO DE CALHAS/LAJES DESCOBERTAS, COM EMULSAO ASFALTICA COM ELASTOMEROS, 3 DEMAOS</t>
  </si>
  <si>
    <t>MANTA IMPERMEABILIZANTE A BASE DE ASFALTO - FORNECIMENTO E INSTALACAO</t>
  </si>
  <si>
    <t>83731</t>
  </si>
  <si>
    <t>IMPERMEABILIZACAO DE SUPERFICIE COM ARGAMASSA DE CIMENTO E AREIA, TRACO 1:3, COM ADITIVO IMPERMEABILIZANTE, E=3 CM</t>
  </si>
  <si>
    <t>83732</t>
  </si>
  <si>
    <t>IMPERMEABILIZACAO DE SUPERFICIE COM ARGAMASSA DE CIMENTO E AREIA, TRACO 1:3, COM ADITIVO IMPERMEABILIZANTE, E=1,5 CM</t>
  </si>
  <si>
    <t>Pintura proteção c/inibidor migratório corrosão, 3 demãos</t>
  </si>
  <si>
    <t>Concreto grout, preparado no local, lançado e adensado</t>
  </si>
  <si>
    <t>74004/003</t>
  </si>
  <si>
    <t>APICOAMENTO MANUAL DE SUPERFICIE DE CONCRETO</t>
  </si>
  <si>
    <t>LIMPEZA DE SUPERFICIES COM JATO DE ALTA PRESSAO DE AR E AGUA</t>
  </si>
  <si>
    <t>73806/001</t>
  </si>
  <si>
    <t>73972/001</t>
  </si>
  <si>
    <t>CONCRETO FCK=25MPA, VIRADO EM BETONEIRA, SEM LANCAMENTO</t>
  </si>
  <si>
    <t>PINTURA COM TINTA PROTETORA ACABAMENTO GRAFITE ESMALTE SOBRE SUPERFICIE METALICA, 2 DEMAOS</t>
  </si>
  <si>
    <t>73794/001</t>
  </si>
  <si>
    <t>CONCRETO CICLOPICO FCK=10MPA 30% PEDRA DE MAO INCLUSIVE LANCAMENTO</t>
  </si>
  <si>
    <t>FORMA TABUA PARA CONCRETO EM FUNDACAO C/ REAPROVEITAMENTO 2X</t>
  </si>
  <si>
    <t>03.03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</si>
  <si>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</si>
  <si>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</si>
  <si>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</si>
  <si>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</si>
  <si>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</si>
  <si>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</si>
  <si>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</si>
  <si>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</si>
  <si>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03.20</t>
  </si>
  <si>
    <t>03.21</t>
  </si>
  <si>
    <t>REATERRO DE VALA COM COMPACTAÇÃO MANUAL</t>
  </si>
  <si>
    <t>73964/006</t>
  </si>
  <si>
    <t>TRAMA DE AÇO COMPOSTA POR TERÇAS PARA TELHADOS DE ATÉ 2 ÁGUAS PARA TELHA ONDULADA DE FIBROCIMENTO, METÁLICA, PLÁSTICA OU TERMOACÚSTICA. AF_12/2015</t>
  </si>
  <si>
    <t>FABRICAÇÃO E INSTALAÇÃO DE TESOURA INTEIRA EM AÇO, PARA VÃOS DE 3 A 12 M E PARA QUALQUER TIPO DE TELHA. AF_12/2015</t>
  </si>
  <si>
    <t>FABRICAÇÃO E INSTALAÇÃO DE TESOURA INTEIRA EM AÇO, VÃO DE 3 M, PARA TELHA ONDULADA DE FIBROCIMENTO, METÁLICA, PLÁSTICA OU TERMOACÚSTICA. AF_12/2015</t>
  </si>
  <si>
    <t>74088/001</t>
  </si>
  <si>
    <t>TELHAMENTO COM TELHA DE FIBROCIMENTO ONDULADA, ESPESSURA 6MM, INCLUSO JUNTAS DE VEDACAO E ACESSORIOS DE FIXACAO, EXCLUINDO MADEIRAMENTO</t>
  </si>
  <si>
    <t>CUMEEIRA UNIVERSAL PARA TELHA DE FIBROCIMENTO ONDULADA ESPESSURA 6 MM, INCLUSO JUNTAS DE VEDACAO E ACESSORIOS DE FIXACAO</t>
  </si>
  <si>
    <t>CALHA DE CONCRETO, 40X15 CM ESPESSURA DE 8 CM, PREPARADO EM BETONEIRA E CIMENTADO LISO EXECUTADO COM ARGAMASSA TRACO 1:4 (CIMENTO E AREIA ME DIA NAO PENEIRADA), PREPARO MANUAL</t>
  </si>
  <si>
    <t>CALHA DE CONCRETO, 30X15 CM, ESPESSURA 8 CM PREPARADA EM BETONEIRA COM CIMENTADO LISO EXECUTADO COM ARGAMASSA TRACO 1:4 (CIMENTO E AREIA MEDIA NAO PENEIRADA), PREPARO MANUAL</t>
  </si>
  <si>
    <t>CALHA EM CHAPA DE ACO GALVANIZADO NUMERO 24, DESENVOLVIMENTO DE 50CM</t>
  </si>
  <si>
    <t>RUFO EM CHAPA DE ACO GALVANIZADO NUMERO 24, DESENVOLVIMENTO DE 25CM</t>
  </si>
  <si>
    <t>RUFO EM CONCRETO ARMADO, LARGURA 40CM E ESPESSURA 7CM</t>
  </si>
  <si>
    <t>RUFO EM CONCRETO ARMADO, LARGURA 40CM, ESPESSURA 3CM</t>
  </si>
  <si>
    <t>74098/001</t>
  </si>
  <si>
    <t>05.27</t>
  </si>
  <si>
    <t>05.29</t>
  </si>
  <si>
    <t>05.30</t>
  </si>
  <si>
    <t>05.31</t>
  </si>
  <si>
    <t>05.32</t>
  </si>
  <si>
    <t>05.33</t>
  </si>
  <si>
    <t>05.34</t>
  </si>
  <si>
    <t>05.35</t>
  </si>
  <si>
    <t>05.36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</si>
  <si>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</si>
  <si>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</si>
  <si>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ESTRUTURA METALICA EM TESOURAS OU TRELICAS, VAO LIVRE DE 20M, FORNECIMENTO E MONTAGEM, NAO SENDO CONSIDERADOS OS FECHAMENTOS METALICOS, AS COLUNAS, OS SERVICOS GERAIS EM ALVENARIA E CONCRETO, AS TELHAS DE COBERTURA E A PINTURA DE ACABAMENTO</t>
  </si>
  <si>
    <t>05.39</t>
  </si>
  <si>
    <t>05.40</t>
  </si>
  <si>
    <t>05.41</t>
  </si>
  <si>
    <t>05.44</t>
  </si>
  <si>
    <t>05.46</t>
  </si>
  <si>
    <t>05.47</t>
  </si>
  <si>
    <t>05.48</t>
  </si>
  <si>
    <t>05.49</t>
  </si>
  <si>
    <t>COBERTURA COM TELHA DE FIBROCIMENTO ESTRUTURAL LARGURA UTIL 90CM, INCLUSO ACESSORIOS DE FIXACAO E VEDACAO</t>
  </si>
  <si>
    <t>COBERTURA COM TELHA DE FIBROCIMENTO ONDULADA, ESPESSURA 8 MM, INCLUINDO ACESSORIOS, EXCLUINDO MADEIRAMENTO</t>
  </si>
  <si>
    <t>COBERTURA COM TELHA DE FIBROCIMENTO ONDULADA, ESPESSURA 4 MM, INCLUSOS ACESSORIOS DE FIXACAO, EXCLUINDO MADEIRAMENTO</t>
  </si>
  <si>
    <t>COBERTURA COM TELHA DE FIBROCIMENTO ONDULADA, ESPESSURA 6 MM, COM CUMEEIRA UNIVERSAL, INCLUSAS JUNTAS DE DILATACAO E ACESSORIOS DE FIXACAO, EXCLUINDO MADEIRAMENTO</t>
  </si>
  <si>
    <t>75381/001</t>
  </si>
  <si>
    <t>COBERTURA COM TELHA DE CHAPA DE AÇO ZINCADO, ONDULADA, ESPESSURA DE 0 ,5MM</t>
  </si>
  <si>
    <t>COBERTURA COM TELHA ONDULADA DE ALUMINIO, ESPESSURA DE 0,5 MM</t>
  </si>
  <si>
    <t>COBERTURA COM TELHA ONDULADA DE ALUMINIO, ESPESSURA DE 0,7 MM</t>
  </si>
  <si>
    <t>COBERTURA COM TELHA DE ACO ZINCADO, TRAPEZOIDAL, ESPESSURA DE 0,5 MM INCLUINDO ACESSORIOS</t>
  </si>
  <si>
    <t>RECOLOCACAO DE TELHAS ONDULADAS COM MASSA PARA VEDACAO, CONSIDERANDO REAPROVEITAMENTO DE MATERIAL</t>
  </si>
  <si>
    <t>RECOLOCAÇÃO DE TELHA DE FIBROCIMENTO ESTRUTURAL LARGURA ÚTIL 90CM, CONSIDERANDO O REAPROVEITAMENTO DO MATERIAL A EXCEÇÃO DO CONJUNTO DE ARRUELAS DE VEDAÇÃO</t>
  </si>
  <si>
    <t>04.08</t>
  </si>
  <si>
    <t>06.05</t>
  </si>
  <si>
    <t>03.19</t>
  </si>
  <si>
    <t>73972/002</t>
  </si>
  <si>
    <t>CONCRETO FCK=20MPA, VIRADO EM BETONEIRA, SEM LANCAMENTO</t>
  </si>
  <si>
    <t>03.22</t>
  </si>
  <si>
    <t>LIMPEZA VIDRO COMUM</t>
  </si>
  <si>
    <t>LIMPEZA LOUCAS E METAIS</t>
  </si>
  <si>
    <t>LIMPEZA PISO CERAMICO</t>
  </si>
  <si>
    <t>Limpeza de calhas (0,4x0,3m)</t>
  </si>
  <si>
    <t>LIMPEZA DO TELHADO</t>
  </si>
  <si>
    <t>RASPAGEM / CALAFETACAO TACOS MADEIRA 1 DEMAO CERA</t>
  </si>
  <si>
    <t>DESOBSTRUÇÃO DE LOUÇA SANITARIA</t>
  </si>
  <si>
    <t>LIMPEZA DA CAIXA DE INSPEÇÃO OU GORDURA</t>
  </si>
  <si>
    <t>LIMPEZA</t>
  </si>
  <si>
    <t>17.01</t>
  </si>
  <si>
    <t>17.02</t>
  </si>
  <si>
    <t>17.03</t>
  </si>
  <si>
    <t>17.04</t>
  </si>
  <si>
    <t>17.05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</si>
  <si>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</si>
  <si>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</si>
  <si>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</si>
  <si>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</si>
  <si>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</si>
  <si>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</si>
  <si>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</si>
  <si>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</si>
  <si>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</si>
  <si>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</si>
  <si>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</si>
  <si>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</si>
  <si>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</si>
  <si>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73948/008</t>
  </si>
  <si>
    <t>74086/001</t>
  </si>
  <si>
    <t>73948/011</t>
  </si>
  <si>
    <t>DIVERSOS</t>
  </si>
  <si>
    <t>16.01</t>
  </si>
  <si>
    <t>73999/001</t>
  </si>
  <si>
    <t>PINTURA A BASE DE CAL E FIXADOR A BASE DE OLEO DE LINHACA, TRES DEMAOS</t>
  </si>
  <si>
    <t>16.02</t>
  </si>
  <si>
    <t>APLICAÇÃO E LIXAMENTO DE MASSA LÁTEX EM PAREDES, DUAS DEMÃOS</t>
  </si>
  <si>
    <t>16.03</t>
  </si>
  <si>
    <t>Emassamento de parede c/ massa acrilica</t>
  </si>
  <si>
    <t>16.05</t>
  </si>
  <si>
    <t>APLICAÇÃO MANUAL DE PINTURA COM TINTA LÁTEX PVA EM PAREDES, DUAS DEMÃO</t>
  </si>
  <si>
    <t>16.07</t>
  </si>
  <si>
    <t>Anti-ferruginosa</t>
  </si>
  <si>
    <t>16.08</t>
  </si>
  <si>
    <t>Acrilica fosca int./ext. c/fdo. preparador 3 dem.(reforma)s/massa</t>
  </si>
  <si>
    <t>16.09</t>
  </si>
  <si>
    <t>Acrilica fosca int./ext. c/massa e selador - 3 demaos</t>
  </si>
  <si>
    <t>16.10</t>
  </si>
  <si>
    <t>APLICAÇÃO MANUAL DE PINTURA COM TINTA TEXTURIZADA ACRÍLICA EM SUPERFÍCIES INTERNAS DA SACADA DE EDIFÍCIOS DE MÚLTIPLOS PAVIMENTOS</t>
  </si>
  <si>
    <t>16.11</t>
  </si>
  <si>
    <t>FUNDO SINTETICO NIVELADOR BRANCO</t>
  </si>
  <si>
    <t>16.12</t>
  </si>
  <si>
    <t>APLICAÇÃO MANUAL DE FUNDO SELADOR ACRÍLICO EM SUPERFÍCIES EXTERNAS</t>
  </si>
  <si>
    <t>16.13</t>
  </si>
  <si>
    <t>VERNIZ POLIURETANO BRILHANTE EM CONCRETO OU TIJOLO, TRES DEMAOS</t>
  </si>
  <si>
    <t>16.14</t>
  </si>
  <si>
    <t>Esmalte sobre madeira c/ massa e selador</t>
  </si>
  <si>
    <t>16.15</t>
  </si>
  <si>
    <t>Esmalte s/ ferro (superf. lisa)</t>
  </si>
  <si>
    <t>16.16</t>
  </si>
  <si>
    <t>FUNDO PREPARADOR PRIMER SINTETICO, PARA ESTRUTURA METALICA, UMA DEMÃO</t>
  </si>
  <si>
    <t>16.19</t>
  </si>
  <si>
    <t>74245/001</t>
  </si>
  <si>
    <t>PINTURA ACRILICA EM PISO CIMENTADO DUAS DEMAOS</t>
  </si>
  <si>
    <t>16.20</t>
  </si>
  <si>
    <t>PINTURA EPOXI INCLUSO EMASSAMENTO E FUNDO PREPARADOR</t>
  </si>
  <si>
    <t>REMOÇAO DE VIDRO COMUM</t>
  </si>
  <si>
    <t>DEMOLIÇÕES, DESMONTAGENS E RETIRADAS</t>
  </si>
  <si>
    <t>02.01</t>
  </si>
  <si>
    <t>PAREDES</t>
  </si>
  <si>
    <t>02.01.01</t>
  </si>
  <si>
    <t>73899/002</t>
  </si>
  <si>
    <t>DEMOLIÇÃO DE ALVENARIA DE TIJOLOS CERÂMICOS FURADOS S/ REAPROVEITAMENTO</t>
  </si>
  <si>
    <t>02.01.02</t>
  </si>
  <si>
    <t>RETIRADA DE DIVISÓRIAS EM CHAPAS OU TABUAS, SEM RETIRADA DO ENTARUGAMENTO</t>
  </si>
  <si>
    <t>02.01.03</t>
  </si>
  <si>
    <t>RETIRADA DE DIVISÓRIAS EM CHAPAS OU TABUAS, COM RETIRADA DO ENTARUGAMENTO</t>
  </si>
  <si>
    <t>02.01.04</t>
  </si>
  <si>
    <t>DESMONTAGEM E REMOCAO DE PAINEIS DE DIVISORIAS DE MADEIRA</t>
  </si>
  <si>
    <t>DEMOLIÇÃO DE CONCRETO SIMPLES</t>
  </si>
  <si>
    <t>DEMOLIÇÃO MANUAL DE ESTRUTURA DE CONCRETO ARMADO</t>
  </si>
  <si>
    <t>02.02</t>
  </si>
  <si>
    <t>02.02.02</t>
  </si>
  <si>
    <t>RETIRADA DE ESQUADRIAS METALICAS</t>
  </si>
  <si>
    <t>02.02.03</t>
  </si>
  <si>
    <t>02.02.04</t>
  </si>
  <si>
    <t>REMOCAO DE PEITORIL EM MARMORE OU GRANITO</t>
  </si>
  <si>
    <t>02.02.05</t>
  </si>
  <si>
    <t>RETIRADA DE FOLHAS DE PORTA DE PASSAGEM OU JANELA</t>
  </si>
  <si>
    <t>unid</t>
  </si>
  <si>
    <t>RETIRADA DE BATENTES DE MADEIRA</t>
  </si>
  <si>
    <t>02.03</t>
  </si>
  <si>
    <t>REVESTIMENTOS E PISOS</t>
  </si>
  <si>
    <t>02.03.01</t>
  </si>
  <si>
    <t>73802/001</t>
  </si>
  <si>
    <t>DEMOLICAO DE REVESTIMENTO DE ARGAMASSA DE CAL E AREIA</t>
  </si>
  <si>
    <t>02.03.02</t>
  </si>
  <si>
    <t>73896/001</t>
  </si>
  <si>
    <t>RETIRADA CUIDADOSA DE AZULEJOS/LADRILHOS E ARGAMASSA DE ASSENTAMENTO</t>
  </si>
  <si>
    <t>02.03.03</t>
  </si>
  <si>
    <t>RETIRADA DE ASSOALHO DE MADEIRA, EXCLUSIVE RETIRADA DE VIGAMENTO</t>
  </si>
  <si>
    <t>RETIRADA DE ASSOALHO DE MADEIRA, INCLUSIVE RETIRADA DE VIGAMENTO</t>
  </si>
  <si>
    <t>02.03.04</t>
  </si>
  <si>
    <t>RETIRADA DE RODAPES DE MADEIRA, INCLUSIVE RETIRADA DE CORDAO</t>
  </si>
  <si>
    <t>02.03.05</t>
  </si>
  <si>
    <t>REMOCAO DE RODAPE CERAMICO</t>
  </si>
  <si>
    <t>REMOCAO DE PISO EM CARPETE</t>
  </si>
  <si>
    <t>REMOCAO DE PISO EM PLACAS DE BORRACHA COLADA</t>
  </si>
  <si>
    <t>REMOCAO DE PROTECAO MECANICA DE IMPERMEABILIZACAO</t>
  </si>
  <si>
    <t>RETIRADA DE TACOS DE MADEIRA</t>
  </si>
  <si>
    <t>02.03.06</t>
  </si>
  <si>
    <t>73895/001</t>
  </si>
  <si>
    <t>DEMOLICAO DE PISO DE MARMORE E ARGAMASSA DE ASSENTAMENTO</t>
  </si>
  <si>
    <t>02.03.07</t>
  </si>
  <si>
    <t>73801/001</t>
  </si>
  <si>
    <t>DEMOLICAO DE PISO DE ALTA RESISTENCIA</t>
  </si>
  <si>
    <t>73801/002</t>
  </si>
  <si>
    <t>DEMOLICAO DE CAMADA DE ASSENTAMENTO/CONTRAPISO COM USO DE PONTEIRO, ESPESSURA ATE 4CM</t>
  </si>
  <si>
    <t>02.04</t>
  </si>
  <si>
    <t>FORRO</t>
  </si>
  <si>
    <t>02.04.01</t>
  </si>
  <si>
    <t>RETIRADA DE FORRO EM REGUAS DE PVC (PARALINE), INCLUSIVE RETIRADA DE PERFIS</t>
  </si>
  <si>
    <t>02.04.02</t>
  </si>
  <si>
    <t>DEMOLICAO DE FORRO DE GESSO</t>
  </si>
  <si>
    <t>02.04.03</t>
  </si>
  <si>
    <t>RETIRADA DE FORRO DE MADEIRA EM TABUAS</t>
  </si>
  <si>
    <t>DEMOLIÇÃO DE ENTARUGAMENTO DE FORRO</t>
  </si>
  <si>
    <t>REMOÇAO DE FORRO DE MADEIRA (LAMBRI) C/ REAPROVEITAMENTO</t>
  </si>
  <si>
    <t>02.05</t>
  </si>
  <si>
    <t>02.05.01</t>
  </si>
  <si>
    <t>DEMOLICAO DE TELHAS ONDULADAS</t>
  </si>
  <si>
    <t>02.05.02</t>
  </si>
  <si>
    <t>RETIRADA DE ESTRUTURA DE MADEIRA PONTALETEADA PARA TELHAS ONDULADAS</t>
  </si>
  <si>
    <t>02.05.03</t>
  </si>
  <si>
    <t>RETIRADA DE ESTRUTURA DE MADEIRA COM TESOURAS PARA TELHAS ONDULADAS</t>
  </si>
  <si>
    <t>02.05.04</t>
  </si>
  <si>
    <t>RETIRADA DE TELHAS ONDULADAS</t>
  </si>
  <si>
    <t>02.05.05</t>
  </si>
  <si>
    <t>REMOCAO DE CALHAS E CONDUTORES DE AGUAS PLUVIAIS</t>
  </si>
  <si>
    <t>02.05.06</t>
  </si>
  <si>
    <t>REMOCAO DE RUFO OU CALHA METALICA</t>
  </si>
  <si>
    <t>02.06</t>
  </si>
  <si>
    <t>02.06.01</t>
  </si>
  <si>
    <t>02.06.03</t>
  </si>
  <si>
    <t>02.06.04</t>
  </si>
  <si>
    <t>REMOCAO DE FIACAO ELETRICA</t>
  </si>
  <si>
    <t>02.06.05</t>
  </si>
  <si>
    <t>REMOCAO DE RALO SECO OU SIFONADO</t>
  </si>
  <si>
    <t>02.06.06</t>
  </si>
  <si>
    <t>FECHADURA DE EMBUTIR PARA PORTA DE BANHEIRO, COMPLETA, ACABAMENTO PADRÃO POPULAR, INCLUSO EXECUÇÃO DE FURO - FORNECIMENTO E INSTALAÇÃO. AF_08/2015</t>
  </si>
  <si>
    <t>MOLA HIDRAULICA DE PISO PARA PORTA DE VIDRO TEMPERADO</t>
  </si>
  <si>
    <t>FECHO EMBUTIR TIPO UNHA 22CM C/COLOCACAO</t>
  </si>
  <si>
    <t>FECHADURA CILINDRO CENTRAL TUBULAR, 70MM, COM MACANETA DE LATAO CROMADO OU INOX, PARA APLICAÇÃO EM AMBIENTES COMERCIAIS DE ALTO TRÁFEGO E/OU MAIOR NECESSIDADE DE SEGURANÇA.</t>
  </si>
  <si>
    <t>Ferrolho para porta e janela (média)</t>
  </si>
  <si>
    <t>Gonzo</t>
  </si>
  <si>
    <t>par</t>
  </si>
  <si>
    <t>Ferragens p/ porta externa 1 fl.(dobradiça+fechadura)</t>
  </si>
  <si>
    <t>Ferragens p/ porta interna 1 fl.</t>
  </si>
  <si>
    <t>Ferragens p/ porta de banheiro</t>
  </si>
  <si>
    <t>10.04</t>
  </si>
  <si>
    <t>74234/001</t>
  </si>
  <si>
    <t>MICTORIO SIFONADO DE LOUCA BRANCA COM PERTENCES, COM REGISTRO DE PRESSAO 1/2" COM CANOPLA CROMADA ACABAMENTO SIMPLES E CONJUNTO PARA FIXACAO- FORNECIMENTO E INSTALACAO</t>
  </si>
  <si>
    <t>FORROS</t>
  </si>
  <si>
    <t>74250/001</t>
  </si>
  <si>
    <t>FORRO DE MADEIRA, TABUAS 10X1CM COM FRISO MACHO/FEMEA, EXCLUSIVE ENTARUGAMENTO</t>
  </si>
  <si>
    <t>74250/002</t>
  </si>
  <si>
    <t>FORRO DE MADEIRA, TABUAS 10X1CM COM FRISO MACHO/FEMEA, INCLUSIVE MEIA-CANA E ENTARUGAMENTO</t>
  </si>
  <si>
    <t>FORRO DE MADEIRA COM TABUAS 10X1CM FIXADAS EM SARRAFOS DE 2X10CM COM ESPACAMENTO DE 50CM</t>
  </si>
  <si>
    <t>BARROTEAMENTO PARA FORRO, COM PECAS DE MADEIRA 2,5X10CM, ESPACADAS DE 50CM</t>
  </si>
  <si>
    <t>73986/001</t>
  </si>
  <si>
    <t>FORRO DE GESSO EM PLACAS 60X60CM, ESPESSURA 1,2CM, INCLUSIVE FIXACAO COM ARAME</t>
  </si>
  <si>
    <t>RECOLOCACO DE FORROS EM REGUA DE PVC E PERFIS, CONSIDERANDO REAPROVEITAMENTO DO MATERIAL</t>
  </si>
  <si>
    <t>MEIA CANA 2,5X2,5CM COM ACABAMENTO PARA FORRO DE MADEIRA</t>
  </si>
  <si>
    <t>APLICAÇÃO MANUAL DE GESSO DESEMPENADO (SEM TALISCAS) EM TETO DE AMBIENTES DE ÁREA ENTRE 5M² E 10M², ESPESSURA DE 0,5CM.</t>
  </si>
  <si>
    <t>APLICAÇÃO MANUAL DE GESSO DESEMPENADO (SEM TALISCAS) EM PAREDES DE AMBIENTES DE ÁREA MENOR QUE 5M², ESPESSURA DE 0,5CM.</t>
  </si>
  <si>
    <t>Forro em lambri de PVC</t>
  </si>
  <si>
    <t>FORRO PARALINE</t>
  </si>
  <si>
    <t>PAVIMENTAÇÕES</t>
  </si>
  <si>
    <t>COLCHAO DE AREIA PARA PAVIMENTACAO EM PARALELEPIPEDO OU BLOCOS DE CONCRETO INTERTRAVADOS</t>
  </si>
  <si>
    <t>PISO PARQUET DE MADEIRA DE LEI FIXADO COM COLA BASE DE PVA</t>
  </si>
  <si>
    <t>REVESTIMENTO CERÂMICO PARA PISO COM PLACAS TIPO GRÊS DE DIMENSÕES 35X35 CM APLICADA EM AMBIENTES DE ÁREA ENTRE 5 M2 E 10 M2.</t>
  </si>
  <si>
    <t>REVESTIMENTO CERÂMICO PARA PISO COM PLACAS TIPO GRÊS DE DIMENSÕES 35X35 CM APLICADA EM AMBIENTES DE ÁREA MAIOR QUE 10 M2.</t>
  </si>
  <si>
    <t>REVESTIMENTO CERÂMICO PARA PISO COM PLACAS TIPO PORCELANATO DE DIMENSÕES 45X45 CM APLICADA EM AMBIENTES DE ÁREA MAIOR QUE 10 M².</t>
  </si>
  <si>
    <t>73876/001</t>
  </si>
  <si>
    <t>PISO DE BORRACHA PASTILHADO, ESPESSURA 7MM, FIXADO COM COLA</t>
  </si>
  <si>
    <t>74147/001</t>
  </si>
  <si>
    <t>PISO EM BLOCO SEXTAVADO 30X30CM, ESPESSURA 8CM, ASSENTADO SOBRE COLCHAO DE AREIA ESPESSURA 6CM</t>
  </si>
  <si>
    <t>MEIO-FIO DE CONCRETO PRE-MOLDADO 12 X 30 CM, SOBRE BASE DE CONCRETO SIMPLES E REJUNTADO COM ARGAMASSA TRACO 1:3 (CIMENTO E AREIA)</t>
  </si>
  <si>
    <t>73892/001</t>
  </si>
  <si>
    <t>EXECUÇÃO DE PASSEIO (CALÇADA) EM CONCRETO (CIMENTO/AREIA/SEIXO ROLADO), PREPARO MECÂNICO, ESPESSURA 7CM, COM JUNTA DE DILATAÇÃO EM MADEIRA, INCLUSO LANÇAMENTO E ADENSAMENTO</t>
  </si>
  <si>
    <t>Camada impermeabilizadora e=10cm c/pedra preta (incl. Sika 1)</t>
  </si>
  <si>
    <t>PINTURA</t>
  </si>
  <si>
    <t>UND.</t>
  </si>
  <si>
    <t>SOLEIRAS, PEITORIS E RODAPÉS</t>
  </si>
  <si>
    <t>14.01</t>
  </si>
  <si>
    <t>74111/001</t>
  </si>
  <si>
    <t>SOLEIRA DE MARMORE BRANCO, LARGURA 5CM, ESPESSURA 3CM, ASSENTADA COM ARGAMASSA COLANTE</t>
  </si>
  <si>
    <t>14.02</t>
  </si>
  <si>
    <t>PEITORIL EM MARMORE BRANCO, LARGURA DE 25CM, ASSENTADO COM ARGAMASSA TRAÇO 1:3</t>
  </si>
  <si>
    <t>14.03</t>
  </si>
  <si>
    <t>73886/001</t>
  </si>
  <si>
    <t>RODAPE EM MADEIRA, ALTURA 7CM, FIXADO EM PECAS DE MADEIRA</t>
  </si>
  <si>
    <t>REVESTIMENTOS</t>
  </si>
  <si>
    <t>15.01</t>
  </si>
  <si>
    <t>CHAPISCO APLICADO EM ALVENARIAS E ESTRUTURAS DE CONCRETO INTERNAS, COMCOLHER DE PEDREIRO. ARGAMASSA TRAÇO 1:3 COM PREPARO MANUAL. AF_06/2014</t>
  </si>
  <si>
    <t>15.02</t>
  </si>
  <si>
    <t>CHAPISCO APLICADO EM ALVENARIA (SEM PRESENÇA DE VÃOS) E ESTRUTURAS DECONCRETO DE FACHADA, COM COLHER DE PEDREIRO. ARGAMASSA TRAÇO 1:3 COMPREPARO MANUAL. AF_06/2014</t>
  </si>
  <si>
    <t>15.03</t>
  </si>
  <si>
    <t>CHAPISCO APLICADO EM ALVENARIA (COM PRESENÇA DE VÃOS) E ESTRUTURAS DE CONCRETO DE FACHADA, COM COLHER DE PEDREIRO. ARGAMASSA TRAÇO 1:3 COM PREPARO MANUAL. AF_06/2014</t>
  </si>
  <si>
    <t>15.04</t>
  </si>
  <si>
    <t>EMBOÇO, PARA RECEBIMENTO DE CERÂMICA, EM ARGAMASSA TRAÇO 1:2:8, PREPARO MANUAL, APLICADO MANUALMENTE EM FACES INTERNAS DE PAREDES DE AMBIENTES COM ÁREA MENOR QUE 5M2, ESPESSURA DE 10MM, COM EXECUÇÃO DE TALISCAS. AF_06/2014</t>
  </si>
  <si>
    <t>15.05</t>
  </si>
  <si>
    <t>EMBOÇO, PARA RECEBIMENTO DE CERÂMICA, EM ARGAMASSA TRAÇO 1:2:8, PREPARO MANUAL, APLICADO MANUALMENTE EM FACES INTERNAS DE PAREDES DE AMBIENTES COM ÁREA ENTRE 5M2 E 10M2, ESPESSURA DE 10MM, COM EXECUÇÃO DE TALISCAS. AF_06/2014</t>
  </si>
  <si>
    <t>15.06</t>
  </si>
  <si>
    <t>EMBOÇO OU MASSA ÚNICA EM ARGAMASSA TRAÇO 1:2:8, PREPARO MANUAL, APLICADA MANUALMENTE EM PANOS DE FACHADA COM PRESENÇA DE VÃOS, ESPESSURA DE 25 MM. AF_06/2014</t>
  </si>
  <si>
    <t>15.07</t>
  </si>
  <si>
    <t>EMBOÇO OU MASSA ÚNICA EM ARGAMASSA TRAÇO 1:2:8, PREPARO MANUAL, APLICADA MANUALMENTE EM PANOS CEGOS DE FACHADA (SEM PRESENÇA DE VÃOS), ESPESSURA DE 25 MM. AF_06/2014</t>
  </si>
  <si>
    <t>15.08</t>
  </si>
  <si>
    <t>REBOCO ARGAMASSA TRACO 1:2 (CAL E AREIA FINA PENEIRADA), ESPESSURA 0,5 CM, PREPARO MANUAL DA ARGAMASSA</t>
  </si>
  <si>
    <t>15.09</t>
  </si>
  <si>
    <t>74001/001</t>
  </si>
  <si>
    <t>REBOCO COM ARGAMASSA PRE-FABRICADA, ESPESSURA 0,5CM, PREPARO MECANICO DA ARGAMASSA</t>
  </si>
  <si>
    <t>15.10</t>
  </si>
  <si>
    <t>REVESTIMENTO CERÂMICO PARA PAREDES INTERNAS COM PLACAS TIPO GRÊS OU SEMI-GRÊS DE DIMENSÕES 20X20 CM APLICADAS EM AMBIENTES DE ÁREA MAIOR QUE 5 M² NA ALTURA INTEIRA DAS PAREDES. AF_06/2015</t>
  </si>
  <si>
    <t>15.11</t>
  </si>
  <si>
    <t>REVESTIMENTO CERÂMICO PARA PAREDES INTERNAS COM PLACAS TIPO GRÊS OU SEMI-GRÊS DE DIMENSÕES 20X20 CM APLICADAS EM AMBIENTES DE ÁREA MAIOR QUE 5 M²A MEIA ALTURA DAS PAREDES. AF_06/2014</t>
  </si>
  <si>
    <t>VIDRO</t>
  </si>
  <si>
    <t>VIDRO LISO COMUM TRANSPARENTE, ESPESSURA 3MM</t>
  </si>
  <si>
    <t>VIDRO LISO COMUM TRANSPARENTE, ESPESSURA 4MM</t>
  </si>
  <si>
    <t>VIDRO LISO COMUM TRANSPARENTE, ESPESSURA 5MM</t>
  </si>
  <si>
    <t>VIDRO LISO COMUM TRANSPARENTE, ESPESSURA 6MM</t>
  </si>
  <si>
    <t>VIDRO TEMPERADO INCOLOR, ESPESSURA 6MM, FORNECIMENTO E INSTALACAO, INCLUSIVE MASSA PARA VEDACAO</t>
  </si>
  <si>
    <t>VIDRO TEMPERADO INCOLOR, ESPESSURA 8MM, FORNECIMENTO E INSTALACAO, INCLUSIVE MASSA PARA VEDAÇÃO</t>
  </si>
  <si>
    <t>VIDRO TEMPERADO INCOLOR, ESPESSURA 10MM, FORNECIMENTO E INSTALACAO, INCLUSIVE MASSA PARA VEDAÇÃO</t>
  </si>
  <si>
    <t>VIDRO TEMPERADO COLORIDO VERDE, ESPESSURA 10MM, FORNECIMENTO E INSTALACAO, INCLUSIVE MASSA PARA VEDACAO</t>
  </si>
  <si>
    <t>VIDRO FANTASIA TIPO CANELADO, ESPESSURA 4MM</t>
  </si>
  <si>
    <t>VIDRO ARAMADO, ESPESSURA 7MM</t>
  </si>
  <si>
    <t>VIDRO LISO FUME, ESPESSURA 4MM</t>
  </si>
  <si>
    <t>VIDRO LISO FUME, ESPESSURA 6MM</t>
  </si>
  <si>
    <t>VIDRO FANTASIA MARTELADO 4MM</t>
  </si>
  <si>
    <t>74125/001</t>
  </si>
  <si>
    <t>ESPELHO CRISTAL ESPESSURA 4MM, COM MOLDURA DE MADEIRA</t>
  </si>
  <si>
    <t>74125/002</t>
  </si>
  <si>
    <t>ESPELHO CRISTAL ESPESSURA 4MM, COM MOLDURA EM ALUMINIO E COMPENSADO 6MM PLASTIFICADO COLADO</t>
  </si>
  <si>
    <t>ESPELHO CRISTAL, ESPESSURA 4MM, COM PARAFUSOS DE FIXACAO, SEM MOLDURA</t>
  </si>
  <si>
    <t>INSTALAÇÕES ELÉTRICAS</t>
  </si>
  <si>
    <t>M</t>
  </si>
  <si>
    <t>FERRAGENS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</si>
  <si>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</si>
  <si>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</si>
  <si>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</si>
  <si>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</si>
  <si>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</si>
  <si>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</si>
  <si>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</si>
  <si>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</si>
  <si>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</si>
  <si>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</si>
  <si>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</si>
  <si>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</si>
  <si>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</si>
  <si>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</si>
  <si>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</si>
  <si>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</si>
  <si>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12.01</t>
  </si>
  <si>
    <t>12.02</t>
  </si>
  <si>
    <t>12.03</t>
  </si>
  <si>
    <t>12.04</t>
  </si>
  <si>
    <t>12.05</t>
  </si>
  <si>
    <t>12.06</t>
  </si>
  <si>
    <t>12.07</t>
  </si>
  <si>
    <t>12.08</t>
  </si>
  <si>
    <t>12.09</t>
  </si>
  <si>
    <t>12.10</t>
  </si>
  <si>
    <t>12.11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</si>
  <si>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</si>
  <si>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</si>
  <si>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</si>
  <si>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</si>
  <si>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</si>
  <si>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</si>
  <si>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</si>
  <si>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</si>
  <si>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</si>
  <si>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</si>
  <si>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</si>
  <si>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13.13</t>
  </si>
  <si>
    <t>10.04.01</t>
  </si>
  <si>
    <t>10.04.02</t>
  </si>
  <si>
    <t>10.04.03</t>
  </si>
  <si>
    <t>10.04.04</t>
  </si>
  <si>
    <t>10.04.05</t>
  </si>
  <si>
    <t>10.04.06</t>
  </si>
  <si>
    <t>10.04.07</t>
  </si>
  <si>
    <t>10.04.08</t>
  </si>
  <si>
    <t>10.04.09</t>
  </si>
  <si>
    <t>10.04.10</t>
  </si>
  <si>
    <t>10.04.11</t>
  </si>
  <si>
    <t>10.04.12</t>
  </si>
  <si>
    <t>10.04.13</t>
  </si>
  <si>
    <t>10.04.14</t>
  </si>
  <si>
    <t>10.04.15</t>
  </si>
  <si>
    <t>10.04.16</t>
  </si>
  <si>
    <t>10.04.17</t>
  </si>
  <si>
    <t>10.04.18</t>
  </si>
  <si>
    <t>10.04.19</t>
  </si>
  <si>
    <t>02.01.05</t>
  </si>
  <si>
    <t>02.01.06</t>
  </si>
  <si>
    <t>02.03.08</t>
  </si>
  <si>
    <t>02.03.09</t>
  </si>
  <si>
    <t>02.03.10</t>
  </si>
  <si>
    <t>02.03.11</t>
  </si>
  <si>
    <t>02.03.12</t>
  </si>
  <si>
    <t>02.03.13</t>
  </si>
  <si>
    <t>02.04.04</t>
  </si>
  <si>
    <t>02.04.05</t>
  </si>
  <si>
    <t>SERVIÇO</t>
  </si>
  <si>
    <t>CONCRETO</t>
  </si>
  <si>
    <t>SERVIÇO DE SUBSTITUIÇÃO DE LOUÇAS, FERRAGENS E ACESSÓRIOS DE BANHEIRO</t>
  </si>
  <si>
    <t>SERVIÇO DE SUBSTITUIÇÃO DE TUBOS E CONEXÕES DE PVC NO TERRENO ( ÁREA EXTERNA ) - ESGOTO</t>
  </si>
  <si>
    <t>SERVIÇO DE SUBSTITUIÇÃO DE TUBOS E CONEXÕES DE PVC NO SANITÁRIO ( SOB A LAJE OU PAREDE )</t>
  </si>
  <si>
    <t>VIDROS</t>
  </si>
  <si>
    <t>10.05</t>
  </si>
  <si>
    <t>10.06</t>
  </si>
  <si>
    <t>PLANILHA DE COMPOSIÇÃO DE CUSTOS UNITÁRIOS</t>
  </si>
  <si>
    <t>EXTERNO</t>
  </si>
  <si>
    <t>DESCRICAO</t>
  </si>
  <si>
    <t>CONSUMO</t>
  </si>
  <si>
    <t>CUSTO UNITARIO</t>
  </si>
  <si>
    <t>CUSTO UNITARIO TOTAL</t>
  </si>
  <si>
    <t>M³</t>
  </si>
  <si>
    <t>H</t>
  </si>
  <si>
    <t>Custo Direto</t>
  </si>
  <si>
    <t>Encargos Sociais</t>
  </si>
  <si>
    <t>BDI</t>
  </si>
  <si>
    <t>Total Geral</t>
  </si>
  <si>
    <t>01.10</t>
  </si>
  <si>
    <t>08.09</t>
  </si>
  <si>
    <t>02.02.01</t>
  </si>
  <si>
    <t>03.23</t>
  </si>
  <si>
    <t>SEDOP/50035</t>
  </si>
  <si>
    <t>SEDOP/50037</t>
  </si>
  <si>
    <t>SEDOP/11217</t>
  </si>
  <si>
    <t>SEDOP/100821</t>
  </si>
  <si>
    <t>SEDOP/100823</t>
  </si>
  <si>
    <t>SEDOP/100226</t>
  </si>
  <si>
    <t>SEDOP/100227</t>
  </si>
  <si>
    <t>SEDOP/100228</t>
  </si>
  <si>
    <t>SEDOP/61355</t>
  </si>
  <si>
    <t>SEDOP/61359</t>
  </si>
  <si>
    <t>SEDOP/61358</t>
  </si>
  <si>
    <t>SEDOP/61353</t>
  </si>
  <si>
    <t>SEDOP/61460</t>
  </si>
  <si>
    <t>SEDOP/61356</t>
  </si>
  <si>
    <t>SEDOP/141336</t>
  </si>
  <si>
    <t>SEDOP/141337</t>
  </si>
  <si>
    <t>SEDOP/130111</t>
  </si>
  <si>
    <t>SEDOP/91378</t>
  </si>
  <si>
    <t>UND</t>
  </si>
  <si>
    <t>08.01</t>
  </si>
  <si>
    <t>08.02</t>
  </si>
  <si>
    <t>08.03</t>
  </si>
  <si>
    <t>08.04</t>
  </si>
  <si>
    <t>08.05</t>
  </si>
  <si>
    <t>08.06</t>
  </si>
  <si>
    <t>08.07</t>
  </si>
  <si>
    <t>08.08</t>
  </si>
  <si>
    <t>08.10</t>
  </si>
  <si>
    <t>08.11</t>
  </si>
  <si>
    <t>08.12</t>
  </si>
  <si>
    <t>M²</t>
  </si>
  <si>
    <t>SINAPI/PA - 88316</t>
  </si>
  <si>
    <t>SERVENTE COM ENCARGOS COMPLEMENTARES</t>
  </si>
  <si>
    <t>PEDREIRO COM ENCARGOS COMPLEMENTARES</t>
  </si>
  <si>
    <t>UN</t>
  </si>
  <si>
    <t>KG</t>
  </si>
  <si>
    <t>AJUDANTE ESPECIALIZADO COM ENCARGOS COMPLEMENTARES</t>
  </si>
  <si>
    <t>MONTADOR COM ENCARGOS COMPLEMENTARES</t>
  </si>
  <si>
    <t>Peça em madeira de lei 6"x3" 20 pls apar.</t>
  </si>
  <si>
    <t>Aluguel de cimbramento metálico</t>
  </si>
  <si>
    <t>M²/MÊS</t>
  </si>
  <si>
    <t>SINAPI/PA - 88276</t>
  </si>
  <si>
    <t>SEDOP/PA/PA - D00431</t>
  </si>
  <si>
    <t>Chapa St 1200x1800x12,5mm</t>
  </si>
  <si>
    <t>PÇ</t>
  </si>
  <si>
    <t>SEDOP/PA/PA - D00433</t>
  </si>
  <si>
    <t>Fita p/ junta 50x150m</t>
  </si>
  <si>
    <t>RL</t>
  </si>
  <si>
    <t>SEDOP/PA/PA - D00434</t>
  </si>
  <si>
    <t>Fita p/ junta telada 50x45m</t>
  </si>
  <si>
    <t>SEDOP/PA - D00435</t>
  </si>
  <si>
    <t>Perfil para teto RS F-47 3000mm</t>
  </si>
  <si>
    <t>SEDOP/PA - D00436</t>
  </si>
  <si>
    <t>Parafuso tn 3,5x25mm</t>
  </si>
  <si>
    <t>SEDOP/PA - D00437</t>
  </si>
  <si>
    <t>Prego de aço 2,7x30</t>
  </si>
  <si>
    <t>SEDOP/PA - D00438</t>
  </si>
  <si>
    <t>Massa p/ junta max</t>
  </si>
  <si>
    <t>SEDOP/PA - D00439</t>
  </si>
  <si>
    <t>Montante M RS 110x35x3000 mm</t>
  </si>
  <si>
    <t>SEDOP/PA - D00440</t>
  </si>
  <si>
    <t>Guia R Rs 110x30x3000mm</t>
  </si>
  <si>
    <t>VALOR</t>
  </si>
  <si>
    <t>SEDOP/PA - D00252</t>
  </si>
  <si>
    <t>SINAPI/PA - 88310</t>
  </si>
  <si>
    <t>GL</t>
  </si>
  <si>
    <t>SINAPI - 88262</t>
  </si>
  <si>
    <t>CARPINTEIRO DE FORMAS COM ENCARGOS COMPLEMENTARES</t>
  </si>
  <si>
    <t>L</t>
  </si>
  <si>
    <t>Divisória de PVC</t>
  </si>
  <si>
    <t>SEDOP/PA -D00441</t>
  </si>
  <si>
    <t>Lã de vidro</t>
  </si>
  <si>
    <t>Rl</t>
  </si>
  <si>
    <t>CARPINTEIRO DE ESQUADRIA COM ENCARGOS COMPLEMENTARES</t>
  </si>
  <si>
    <t>Dobradiça 3"x3" com parafuso</t>
  </si>
  <si>
    <t>Fechadura externa</t>
  </si>
  <si>
    <t>Fechadura interna</t>
  </si>
  <si>
    <t>Fechadura p/ banheiro - livre-ocupado</t>
  </si>
  <si>
    <t>COBOGO CERAMICO (ELEMENTO VAZADO), 9X20X20CM, ASSENTADO COM ARGAMASSA TRACO 1:4 DE CIMENTO E AREIA</t>
  </si>
  <si>
    <t>Sika 1</t>
  </si>
  <si>
    <t>Pedra preta</t>
  </si>
  <si>
    <t>Cimento</t>
  </si>
  <si>
    <t>Areia</t>
  </si>
  <si>
    <t>SC</t>
  </si>
  <si>
    <t>PRÓPRIA</t>
  </si>
  <si>
    <t>PINTOR COM ENCARGOS COMPLEMENTARES</t>
  </si>
  <si>
    <t>SINAPI/PA - 88243</t>
  </si>
  <si>
    <t>SINAPI/PA - 88309</t>
  </si>
  <si>
    <t>SINAPI/PA - 88261</t>
  </si>
  <si>
    <t>SEDOP/140240</t>
  </si>
  <si>
    <t>Forro lambri de PVC 100mm-completo (entar.metal.)</t>
  </si>
  <si>
    <t>48,00</t>
  </si>
  <si>
    <t>Forro paraline</t>
  </si>
  <si>
    <t>UNIDADE</t>
  </si>
  <si>
    <t>Tábua de madeira branca 20 pls</t>
  </si>
  <si>
    <t>Régua 3"x7/8" 20 pls apar.</t>
  </si>
  <si>
    <t>Chapa de madeira compensada resinada e=15mm</t>
  </si>
  <si>
    <t>Prego 2 1/2"x12</t>
  </si>
  <si>
    <t>Pernamanca 3" x 2" 20 pls - madeira branca</t>
  </si>
  <si>
    <t>Desmoldante</t>
  </si>
  <si>
    <t>SEDOP/150586</t>
  </si>
  <si>
    <t>Lixa para parede</t>
  </si>
  <si>
    <t>Massa acrílica</t>
  </si>
  <si>
    <t>UM</t>
  </si>
  <si>
    <t>SEDOP/150131</t>
  </si>
  <si>
    <t>SEDOP/150253</t>
  </si>
  <si>
    <t>SEDOP/150134</t>
  </si>
  <si>
    <t>SEDOP/150302</t>
  </si>
  <si>
    <t>SEDOP/270590</t>
  </si>
  <si>
    <t>Lixa p/ ferro</t>
  </si>
  <si>
    <t>Tinta anti-ferruginosa</t>
  </si>
  <si>
    <t>Aguarraz</t>
  </si>
  <si>
    <t>Soda cáustica</t>
  </si>
  <si>
    <t>Tinta esmalte</t>
  </si>
  <si>
    <t>Tinta acrílica - Fosca</t>
  </si>
  <si>
    <t>Líquido selador acrilico</t>
  </si>
  <si>
    <t>Massa oleo</t>
  </si>
  <si>
    <t>Lixa para madeira</t>
  </si>
  <si>
    <t>Liquido selador p/madeira</t>
  </si>
  <si>
    <t xml:space="preserve">TOTAL = </t>
  </si>
  <si>
    <t>SEDOP/PA - D00431</t>
  </si>
  <si>
    <t>SEDOP/PA - D00433</t>
  </si>
  <si>
    <t>SEDOP/PA - D00434</t>
  </si>
  <si>
    <t>SEDOP/PA- D00016</t>
  </si>
  <si>
    <t>SEDOP/PA - D00021</t>
  </si>
  <si>
    <t>SEDOP/PA - D00030</t>
  </si>
  <si>
    <t>SEDOP/PA - D00086</t>
  </si>
  <si>
    <t>SEDOP/PA - D00281</t>
  </si>
  <si>
    <t>SEDOP/PA - D00427</t>
  </si>
  <si>
    <t>SEDOP/PA - D00005</t>
  </si>
  <si>
    <t>SEDOP/PA - D00384</t>
  </si>
  <si>
    <t>SEDOP/PA -A00073</t>
  </si>
  <si>
    <t>SEDOP/PA - D00393</t>
  </si>
  <si>
    <t>SEDOP/PA - A00074</t>
  </si>
  <si>
    <t>SEDOP/PA - D00253</t>
  </si>
  <si>
    <t>SEDOP/PA - D00062</t>
  </si>
  <si>
    <t>SEDOP/PA - D00131</t>
  </si>
  <si>
    <t>SEDOP/PA - D00123</t>
  </si>
  <si>
    <t>SEDOP/PA - D00124</t>
  </si>
  <si>
    <t>SEDOP/PA -A00125</t>
  </si>
  <si>
    <t>SEDOP/PA -A00032</t>
  </si>
  <si>
    <t>SEDOP/PA - I00001</t>
  </si>
  <si>
    <t>SEDOP/PA -J00002</t>
  </si>
  <si>
    <t>SEDOP/PA -J00003</t>
  </si>
  <si>
    <t>SEDOP/PA -J00005</t>
  </si>
  <si>
    <t>SEDOP/PA - P00007</t>
  </si>
  <si>
    <t>SEDOP/PA - P00022</t>
  </si>
  <si>
    <t>SEDOP/PA - D00141</t>
  </si>
  <si>
    <t>SEDOP/PA - P00017</t>
  </si>
  <si>
    <t>SEDOP/PA - P00027</t>
  </si>
  <si>
    <t>SEDOP/PA - P00024</t>
  </si>
  <si>
    <t>SEDOP/PA - P00028</t>
  </si>
  <si>
    <t>SEDOP/PA - P00009</t>
  </si>
  <si>
    <t>SEDOP/PA - P00014</t>
  </si>
  <si>
    <t>SEDOP/PA - P00019</t>
  </si>
  <si>
    <t>SEDOP/PA - P00030</t>
  </si>
  <si>
    <t>SEDOP/PA - D00070</t>
  </si>
  <si>
    <t>Divisória Divilux perfil em alumínio / miolo celular -P/V/P</t>
  </si>
  <si>
    <t>Sinapi??</t>
  </si>
  <si>
    <t>Valor??</t>
  </si>
  <si>
    <t>CARGA MANUAL DE ENTULHO EM CAMINHAO BASCULANTE 6 M3</t>
  </si>
  <si>
    <t>TRANSPORTE DE ENTULHO COM CAMINHAO BASCULANTE 6 M3, RODOVIA PAVIMENTADA, DMT 0,5 A 1,0 KM</t>
  </si>
  <si>
    <t>Cimbramento de madeira p/ altura até 3,00m</t>
  </si>
  <si>
    <t>SEDOP/11294</t>
  </si>
  <si>
    <t>Dz</t>
  </si>
  <si>
    <t>SEDOP/PA - D00191</t>
  </si>
  <si>
    <t>Prego (preço médio)</t>
  </si>
  <si>
    <t>LANÇAMENTO COM USO DE BALDES, ADENSAMENTO E ACABAMENTO DE CONCRETO EM ESTRUTURAS</t>
  </si>
  <si>
    <t>CORTE E DOBRA DE AÇO CA-50, DIÂMETRO DE 6.3 MM, UTILIZADO EM ESTRUTURAS DIVERSAS, EXCETO LAJES.</t>
  </si>
  <si>
    <t>CORTE E DOBRA DE AÇO CA-50, DIÂMETRO DE 8.0 MM, UTILIZADO EM ESTRUTURAS DIVERSAS, EXCETO LAJES.</t>
  </si>
  <si>
    <t>ARMAÇÃO DE PILAR OU VIGA DE UMA ESTRUTURA CONVENCIONAL DE CONCRETO ARMADO EM UM EDIFÍCIO DE MÚLTIPLOS PAVIMENTOS UTILIZANDO AÇO CA-50 DE 6.3 MM - MONTAGEM.</t>
  </si>
  <si>
    <t>ARMAÇÃO DE PILAR OU VIGA DE UMA ESTRUTURA CONVENCIONAL DE CONCRETO ARMADO EM UM EDIFÍCIO DE MÚLTIPLOS PAVIMENTOS UTILIZANDO AÇO CA-50 DE 8.0 MM - MONTAGEM.</t>
  </si>
  <si>
    <t>ARMAÇÃO DE PILAR OU VIGA DE UMA ESTRUTURA CONVENCIONAL DE CONCRETO ARMADO EM UM EDIFÍCIO DE MÚLTIPLOS PAVIMENTOS UTILIZANDO AÇO CA-60 DE 5.0 MM - MONTAGEM.</t>
  </si>
  <si>
    <t>LIMPEZA DE SUPERFÍCIE C/ ESCOVA DE AÇO</t>
  </si>
  <si>
    <t>SINAPI/PA - 88262</t>
  </si>
  <si>
    <t>OK</t>
  </si>
  <si>
    <t>CUMEEIRA EM PERFIL ONDULADO DE ALUMÍNIO</t>
  </si>
  <si>
    <t>MOLA FECHA PORTA P/ PORTA C/ LARGURA ATE 90CM</t>
  </si>
  <si>
    <t>MOLA HIDRÁULICA TIPO FECHA PORTA P/ PORTA C/ LARGURA ATE 90CM</t>
  </si>
  <si>
    <t>FECHADURA DE EMBUTIR PARA PORTAS INTERNAS, COMPLETA, ACABAMENTO PADRÃO POPULAR, COM EXECUÇÃO DE FURO - FORNECIMENTO E INSTALAÇÃO.</t>
  </si>
  <si>
    <t>DESOBSTRUÇÃO DE TUBULAÇÃO ESGOTO ATÉ Ø=150MM</t>
  </si>
  <si>
    <t>74023/005</t>
  </si>
  <si>
    <t>TRANSPORTE HORIZONTAL DE MATERIAIS DIVERSOS A 100M</t>
  </si>
  <si>
    <t>73948/007</t>
  </si>
  <si>
    <t>LIMPEZA ESQUADRIA FERRO C/SOLVENTE</t>
  </si>
  <si>
    <t>73948/009</t>
  </si>
  <si>
    <t>LIMPEZA FORRO</t>
  </si>
  <si>
    <t>73948/013</t>
  </si>
  <si>
    <t>LIMPEZA PISO PLACA BORRACHA</t>
  </si>
  <si>
    <t>ENCANADOR OU BOMBEIRO HIDRÁULICO COM ENCARGOS COMPLEMENTARES</t>
  </si>
  <si>
    <t>SINAPI/PA - 88267</t>
  </si>
  <si>
    <t>GRELHA DE FERRO FUNDIDO PARA CANALETA LARG = 30CM, FORNECIMENTO E ASSENTAMENTO</t>
  </si>
  <si>
    <t>74072/003</t>
  </si>
  <si>
    <t>CORRIMAO EM TUBO ACO GALVANIZADO 1 1/4" COM BRACADEIRA</t>
  </si>
  <si>
    <t>ENCANADOR COM ENCARGOS COMPLEMENTARES</t>
  </si>
  <si>
    <t>TUBO PVC, SÉRIE R, ÁGUA PLUVIAL, DN 75 MM, FORNECIDO E INSTALADO EM RAMAL DE ENCAMINHAMENTO</t>
  </si>
  <si>
    <t>TUBO PVC, SÉRIE R, ÁGUA PLUVIAL, DN 100 MM, FORNECIDO E INSTALADO EM RAMAL DE ENCAMINHAMENTO</t>
  </si>
  <si>
    <t>TUBO PVC, SÉRIE R, ÁGUA PLUVIAL, DN 75 MM, FORNECIDO E INSTALADO EM CONDUTORES VERTICAIS DE ÁGUAS PLUVIAIS</t>
  </si>
  <si>
    <t>TUBO PVC, SÉRIE R, ÁGUA PLUVIAL, DN 100 MM, FORNECIDO E INSTALADO EM CONDUTORES VERTICAIS DE ÁGUAS PLUVIAIS</t>
  </si>
  <si>
    <t>TUBO PVC, SÉRIE R, ÁGUA PLUVIAL, DN 150 MM, FORNECIDO E INSTALADO EM CONDUTORES VERTICAIS DE ÁGUAS PLUVIAIS</t>
  </si>
  <si>
    <t>TUBO PVC, SERIE NORMAL, ESGOTO PREDIAL, DN 40 MM, FORNECIDO E INSTALADO EM RAMAL DE DESCARGA OU RAMAL DE ESGOTO SANITÁRIO</t>
  </si>
  <si>
    <t>TUBO PVC, SERIE NORMAL, ESGOTO PREDIAL, DN 50 MM, FORNECIDO E INSTALADO EM RAMAL DE DESCARGA OU RAMAL DE ESGOTO SANITÁRIO</t>
  </si>
  <si>
    <t>TUBO PVC, SERIE NORMAL, ESGOTO PREDIAL, DN 75 MM, FORNECIDO E INSTALADO EM RAMAL DE DESCARGA OU RAMAL DE ESGOTO SANITÁRIO</t>
  </si>
  <si>
    <t>TUBO PVC, SERIE NORMAL, ESGOTO PREDIAL, DN 100 MM, FORNECIDO E INSTALADO EM RAMAL DE DESCARGA OU RAMAL DE ESGOTO SANITÁRIO</t>
  </si>
  <si>
    <t>TUBO PVC, SERIE NORMAL, ESGOTO PREDIAL, DN 75 MM, FORNECIDO E INSTALADO EM PRUMADA DE ESGOTO SANITÁRIO OU VENTILAÇÃO</t>
  </si>
  <si>
    <t>TUBO PVC, SERIE NORMAL, ESGOTO PREDIAL, DN 100 MM, FORNECIDO E INSTALADO EM PRUMADA DE ESGOTO SANITÁRIO OU VENTILAÇÃO</t>
  </si>
  <si>
    <t>TUBO PVC, SERIE NORMAL, ESGOTO PREDIAL, DN 100 MM, FORNECIDO E INSTALADO EM SUBCOLETOR AÉREO DE ESGOTO SANITÁRIO</t>
  </si>
  <si>
    <t>TUBO PVC, SERIE NORMAL, ESGOTO PREDIAL, DN 150 MM, FORNECIDO E INSTALADO EM SUBCOLETOR AÉREO DE ESGOTO SANITÁRIO</t>
  </si>
  <si>
    <t>TUBOS E CONEXÕES</t>
  </si>
  <si>
    <t>TUBO, PVC, SOLDÁVEL, DN 20MM, INSTALADO EM RAMAL OU SUB-RAMAL DE ÁGUA FORNECIMENTO E INSTALAÇÃO</t>
  </si>
  <si>
    <t>TUBO, PVC, SOLDÁVEL, DN 25MM, INSTALADO EM RAMAL OU SUB-RAMAL DE ÁGUA FORNECIMENTO E INSTALAÇÃO</t>
  </si>
  <si>
    <t>TUBO, PVC, SOLDÁVEL, DN 32MM, INSTALADO EM RAMAL OU SUB-RAMAL DE ÁGUA FORNECIMENTO E INSTALAÇÃO</t>
  </si>
  <si>
    <t>JOELHO 45 GRAUS, PVC, SOLDÁVEL, DN 20MM, INSTALADO EM RAMAL OU SUB-RAMAL DE ÁGUA – FORNECIMENTO E INSTALAÇÃO</t>
  </si>
  <si>
    <t>JOELHO 90 GRAUS, PVC, SOLDÁVEL, DN 25MM, INSTALADO EM RAMAL OU SUB-RAMAL DE ÁGUA – FORNECIMENTO E INSTALAÇÃO</t>
  </si>
  <si>
    <t>JOELHO 90 GRAUS COM BUCHA DE LATÃO, PVC, SOLDÁVEL, DN 25MM, X 3/4” INSTALADO EM RAMAL OU SUB-RAMAL DE ÁGUA FORNECIMENTO E INSTALAÇÃO</t>
  </si>
  <si>
    <t>LUVA, PVC, SOLDÁVEL, DN 20MM, INSTALADO EM RAMAL OU SUB-RAMAL DE ÁGUA – FORNECIMENTO E INSTALAÇÃO</t>
  </si>
  <si>
    <t>LUVA DE REDUÇÃO, PVC, SOLDÁVEL, DN 25MM X 20MM, INSTALADO EM RAMAL OU SUB-RAMAL DE ÁGUA – FORNECIMENTO E INSTALAÇÃO</t>
  </si>
  <si>
    <t>LUVA COM BUCHA DE LATÃO, PVC, SOLDÁVEL, DN 20MM X 1/2”, INSTALADO EM RAMAL OU SUB-RAMAL DE ÁGUA – FORNECIMENTO E INSTALAÇÃO</t>
  </si>
  <si>
    <t>ADAPTADOR CURTO COM BOLSA E ROSCA PARA REGISTRO, PVC, SOLDÁVEL, DN 20MM X 1/2”, INSTALADO EM RAMAL OU SUB-RAMAL DE ÁGUA – FORNECIMENTO E INSTALAÇÃO</t>
  </si>
  <si>
    <t>LUVA, PVC, SOLDÁVEL, DN 25MM, INSTALADO EM RAMAL OU SUB-RAMAL DE ÁGUA – FORNECIMENTO E INSTALAÇÃO</t>
  </si>
  <si>
    <t>ADAPTADOR CURTO COM BOLSA E ROSCA PARA REGISTRO, PVC, SOLDÁVEL, DN 25MM X 3/4”, INSTALADO EM RAMAL OU SUB-RAMAL DE ÁGUA – FORNECIMENTO E INSTALAÇÃO</t>
  </si>
  <si>
    <t>LUVA, PVC, SOLDÁVEL, DN 32MM, INSTALADO EM RAMAL OU SUB-RAMAL DE ÁGUA – FORNECIMENTO E INSTALAÇÃO</t>
  </si>
  <si>
    <t>LUVA DE REDUÇÃO, PVC, SOLDÁVEL, DN 40MM X 32MM, INSTALADO EM RAMAL OU SUB-RAMAL DE ÁGUA - FORNECIMENTO E INSTALAÇÃO</t>
  </si>
  <si>
    <t>TE, PVC, SOLDÁVEL, DN 20MM, INSTALADO EM RAMAL OU SUB-RAMAL
DE ÁGUA – FORNECIMENTO E INSTALAÇÃO</t>
  </si>
  <si>
    <t>TE, PVC, SOLDÁVEL, DN 25MM, INSTALADO EM RAMAL OU SUB-RAMAL DE ÁGUA – FORNECIMENTO E INSTALAÇÃO</t>
  </si>
  <si>
    <t>TÊ COM BUCHA DE LATÃO NA BOLSA CENTRAL, PVC, SOLDÁVEL, DN 25MM X 1/2”, INSTALADO EM RAMAL OU SUB-RAMAL DE ÁGUA – FORNECIMENTO E INSTALAÇÃO</t>
  </si>
  <si>
    <t>TÊ DE REDUÇÃO, PVC, SOLDÁVEL, DN 25MM X 20MM, INSTALADO EM RAMAL OU SUB-RAMAL DE ÁGUA – FORNECIMENTO E INSTALAÇÃO</t>
  </si>
  <si>
    <t>TE, PVC, SOLDÁVEL, DN 32MM, INSTALADO EM RAMAL OU SUB-RAMAL DE ÁGUA – FORNECIMENTO E INSTALAÇÃO</t>
  </si>
  <si>
    <t>TÊ DE REDUÇÃO, PVC, SOLDÁVEL, DN 32MM X 25MM, INSTALADO EM RAMAL OU SUB-RAMAL DE ÁGUA – FORNECIMENTO E INSTALAÇÃO</t>
  </si>
  <si>
    <t>TUBO, PVC, SOLDÁVEL, DN 20MM, INSTALADO EM RAMAL DE DISTRIBUIÇÃO DE ÁGUA FORNECIMENTO E INSTALAÇÃO</t>
  </si>
  <si>
    <t>TUBO, PVC, SOLDÁVEL, DN 25MM, INSTALADO EM RAMAL DE DISTRIBUIÇÃO DE ÁGUA FORNECIMENTO E INSTALAÇÃO</t>
  </si>
  <si>
    <t>TUBO, PVC, SOLDÁVEL, DN 32MM, INSTALADO EM RAMAL DE DISTRIBUIÇÃO DE ÁGUA FORNECIMENTO E INSTALAÇÃO</t>
  </si>
  <si>
    <t>JOELHO 90 GRAUS, PVC, SOLDÁVEL, DN 20MM, INSTALADO EM RAMAL DE DISTRIBUIÇÃO DE ÁGUA FORNECIMENTO E INSTALAÇÃO</t>
  </si>
  <si>
    <t>JOELHO 45 GRAUS, PVC, SOLDÁVEL, DN 20MM, INSTALADO EM RAMAL DE DISTRIBUIÇÃO DE ÁGUA – FORNECIMENTO E INSTALAÇÃO</t>
  </si>
  <si>
    <t>JOELHO 90 GRAUS, PVC, SOLDÁVEL, DN 25MM, INSTALADO EM RAMAL DE DISTRIBUIÇÃO DE ÁGUA FORNECIMENTO E INSTALAÇÃO</t>
  </si>
  <si>
    <t>JOELHO 90 GRAUS, PVC, SOLDÁVEL, DN 32MM, INSTALADO EM RAMAL DE DISTRIBUIÇÃO DE ÁGUA FORNECIMENTO E INSTALAÇÃO</t>
  </si>
  <si>
    <t>JOELHO 45 GRAUS, PVC, SOLDÁVEL, DN 32MM, INSTALADO EM RAMAL DE DISTRIBUIÇÃO DE ÁGUA - FORNECIMENTO E INSTALAÇÃO</t>
  </si>
  <si>
    <t>LUVA, PVC, SOLDÁVEL, DN 20MM, INSTALADO EM RAMAL DE DISTRIBUIÇÃO DE ÁGUA FORNECIMENTO E INSTALAÇÃO</t>
  </si>
  <si>
    <t>ADAPTADOR CURTO COM BOLSA E ROSCA PARA REGISTRO, PVC, SOLDÁVEL, DN 20MM X 1/2 , INSTALADO EM RAMAL DE DISTRIBUIÇÃO DE ÁGUA FORNECIMENTO E INSTALAÇÃO</t>
  </si>
  <si>
    <t>LUVA, PVC, SOLDÁVEL, DN 25MM, INSTALADO EM RAMAL DE DISTRIBUIÇÃO DE ÁGUA FORNECIMENTO E INSTALAÇÃO</t>
  </si>
  <si>
    <t>LUVA, PVC, SOLDÁVEL, DN 32MM, INSTALADO EM RAMAL DE DISTRIBUIÇÃO DE ÁGUA FORNECIMENTO E INSTALAÇÃO</t>
  </si>
  <si>
    <t>UNIÃO, PVC, SOLDÁVEL, DN 32MM, INSTALADO EM RAMAL DE DISTRIBUIÇÃO DE ÁGUA FORNECIMENTO E INSTALAÇÃO</t>
  </si>
  <si>
    <t>ADAPTADOR CURTO COM BOLSA E ROSCA PARA REGISTRO, PVC, SOLDÁVEL, DN 32MM X 1 , INSTALADO EM RAMAL DE DISTRIBUIÇÃO DE ÁGUA FORNECIMENTO E INSTALAÇÃO</t>
  </si>
  <si>
    <t>TE, PVC, SOLDÁVEL, DN 20MM, INSTALADO EM RAMAL DE DISTRIBUIÇÃO DE ÁGUA FORNECIMENTO E INSTALAÇÃO</t>
  </si>
  <si>
    <t>TE, PVC, SOLDÁVEL, DN 25MM, INSTALADO EM RAMAL DE DISTRIBUIÇÃO DE ÁGUA FORNECIMENTO E INSTALAÇÃO</t>
  </si>
  <si>
    <t>TÊ DE REDUÇÃO, PVC, SOLDÁVEL, DN 25MM X 20MM, INSTALADO EM RAMAL DE DISTRIBUIÇÃO DE ÁGUA - FORNECIMENTO E INSTALAÇÃO</t>
  </si>
  <si>
    <t>TE, PVC, SOLDÁVEL, DN 32MM, INSTALADO EM RAMAL DE DISTRIBUIÇÃO DE ÁGUA FORNECIMENTO E INSTALAÇÃO</t>
  </si>
  <si>
    <t>TÊ DE REDUÇÃO, PVC, SOLDÁVEL, DN 32MM X 25MM, INSTALADO EM RAMAL DE DISTRIBUIÇÃO DE ÁGUA - FORNECIMENTO E INSTALAÇÃO</t>
  </si>
  <si>
    <t>TUBO, PVC, SOLDÁVEL, DN 25MM, INSTALADO EM PRUMADA DE ÁGUA FORNECIMENTO E INSTALAÇÃO</t>
  </si>
  <si>
    <t>TUBO, PVC, SOLDÁVEL, DN 32MM, INSTALADO EM PRUMADA DE ÁGUA FORNECIMENTO E INSTALAÇÃO</t>
  </si>
  <si>
    <t>TUBO, PVC, SOLDÁVEL, DN 40MM, INSTALADO EM PRUMADA DE ÁGUA FORNECIMENTO E INSTALAÇÃO</t>
  </si>
  <si>
    <t>TUBO, PVC, SOLDÁVEL, DN 50MM, INSTALADO EM PRUMADA DE ÁGUA FORNECIMENTO E INSTALAÇÃO</t>
  </si>
  <si>
    <t>JOELHO 90 GRAUS, PVC, SOLDÁVEL, DN 25MM, INSTALADO EM PRUMADA DE ÁGUA – FORNECIMENTO E INSTALAÇÃO</t>
  </si>
  <si>
    <t>JOELHO 45 GRAUS, PVC, SOLDÁVEL, DN 25MM, INSTALADO EM PRUMADA DE ÁGUA – FORNECIMENTO E INSTALAÇÃO</t>
  </si>
  <si>
    <t>JOELHO 90 GRAUS, PVC, SOLDÁVEL, DN 32MM, INSTALADO EM PRUMADA DE ÁGUA – FORNECIMENTO E INSTALAÇÃO</t>
  </si>
  <si>
    <t>JOELHO 45 GRAUS, PVC, SOLDÁVEL, DN 32MM, INSTALADO EM PRUMADA DE ÁGUA – FORNECIMENTO E INSTALAÇÃO</t>
  </si>
  <si>
    <t>JOELHO 90 GRAUS, PVC, SOLDÁVEL, DN 40MM, INSTALADO EM PRUMADA DE ÁGUA– FORNECIMENTO E INSTALAÇÃO</t>
  </si>
  <si>
    <t>JOELHO 45 GRAUS, PVC, SOLDÁVEL, DN 40MM, INSTALADO EM PRUMADA DE ÁGUA – FORNECIMENTO E INSTALAÇÃO</t>
  </si>
  <si>
    <t>JOELHO 90 GRAUS, PVC, SOLDÁVEL, DN 50MM, INSTALADO EM PRUMADA DE ÁGUA – FORNECIMENTO E INSTALAÇÃO</t>
  </si>
  <si>
    <t>JOELHO 45 GRAUS, PVC, SOLDÁVEL, DN 50MM, INSTALADO EM PRUMADA DE ÁGUA – FORNECIMENTO E INSTALAÇÃO</t>
  </si>
  <si>
    <t>JOELHO 90 GRAUS, PVC, SOLDÁVEL, DN 60MM, INSTALADO EM PRUMADA DE ÁGUA – FORNECIMENTO E INSTALAÇÃO</t>
  </si>
  <si>
    <t>TUBO PVC, SÉRIE R, ÁGUA PLUVIAL, DN 50 MM, FORNECIDO E INSTALADO EM RAMAL DE ENCAMINHAMENTO.</t>
  </si>
  <si>
    <t>JOELHO 90 GRAUS, PVC, SERIE R, ÁGUA PLUVIAL, DN 75 MM, JUNTA ELÁSTICA, FORNECIDO E INSTALADO EM RAMAL DE ENCAMINHAMENTO</t>
  </si>
  <si>
    <t>JOELHO 45 GRAUS, PVC, SERIE R, ÁGUA PLUVIAL, DN 75 MM, JUNTA ELÁSTICA, FORNECIDO E INSTALADO EM RAMAL DE ENCAMINHAMENTO</t>
  </si>
  <si>
    <t>LUVA, PVC, SOLDÁVEL, DN 25MM, INSTALADO EM PRUMADA DE ÁGUA – FORNECIMENTO E INSTALAÇÃO</t>
  </si>
  <si>
    <t>JOELHO 90 GRAUS, PVC, SERIE R, ÁGUA PLUVIAL, DN 100 MM, JUNTA ELÁSTICA, FORNECIDO E INSTALADO EM RAMAL DE ENCAMINHAMENTO</t>
  </si>
  <si>
    <t>LUVA DE REDUÇÃO, PVC, SOLDÁVEL, DN 32MM X 25MM, INSTALADO EM PRUMADA DE ÁGUA FORNECIMENTO E INSTALAÇÃO</t>
  </si>
  <si>
    <t>LUVA, PVC, SOLDÁVEL, DN 32MM, INSTALADO EM PRUMADA DE ÁGUA – FORNECIMENTO E INSTALAÇÃO</t>
  </si>
  <si>
    <t>LUVA SIMPLES, PVC, SERIE R, ÁGUA PLUVIAL, DN 75 MM, JUNTA ELÁSTICA, FORNECIDO E INSTALADO EM RAMAL DE ENCAMINHAMENTO</t>
  </si>
  <si>
    <t>ADAPTADOR CURTO COM BOLSA E ROSCA PARA REGISTRO, PVC, SOLDÁVEL, DN 32MM X 1”, INSTALADO EM PRUMADA DE ÁGUA – FORNECIMENTO E INSTALAÇÃO</t>
  </si>
  <si>
    <t>LUVA SIMPLES, PVC, SERIE R, ÁGUA PLUVIAL, DN 100 MM, JUNTA ELÁSTICA, FORNECIDO E INSTALADO EM RAMAL DE ENCAMINHAMENTO</t>
  </si>
  <si>
    <t>REDUÇÃO EXCÊNTRICA, PVC, SERIE R, ÁGUA PLUVIAL, DN 100 X 75 MM, JUNTA ELÁSTICA, FORNECIDO E INSTALADO EM RAMAL DE ENCAMINHAMENTO</t>
  </si>
  <si>
    <t>LUVA, PVC, SOLDÁVEL, DN 40MM, INSTALADO EM PRUMADA DE ÁGUA – FORNECIMENTO E INSTALAÇÃO</t>
  </si>
  <si>
    <t>TÊ DE INSPEÇÃO, PVC, SERIE R, ÁGUA PLUVIAL, DN 100 MM, JUNTA ELÁSTICA, FORNECIDO E INSTALADO EM RAMAL DE ENCAMINHAMENTO</t>
  </si>
  <si>
    <t>LUVA DE REDUÇÃO, PVC, SOLDÁVEL, DN 40MM X 32MM, INSTALADO EM PRUMADA DE ÁGUA – FORNECIMENTO E INSTALAÇÃO</t>
  </si>
  <si>
    <t>UNIÃO, PVC, SOLDÁVEL, DN 40MM, INSTALADO EM PRUMADA DE ÁGUA – FORNECIMENTO E INSTALAÇÃO</t>
  </si>
  <si>
    <t>ADAPTADOR CURTO COM BOLSA E ROSCA PARA REGISTRO, PVC, SOLDÁVEL, DN 40MM X 1.1/2”, INSTALADO EM PRUMADA DE ÁGUA – FORNECIMENTO E INSTALAÇÃO</t>
  </si>
  <si>
    <t>ADAPTADOR CURTO COM BOLSA E ROSCA PARA REGISTRO, PVC, SOLDÁVEL, DN 40MM X 1.1/4”, INSTALADO EM PRUMADA DE ÁGUA – FORNECIMENTO E INSTALAÇÃO</t>
  </si>
  <si>
    <t>LUVA, PVC, SOLDÁVEL, DN 50MM, INSTALADO EM PRUMADA DE ÁGUA – FORNECIMENTO E INSTALAÇÃO</t>
  </si>
  <si>
    <t>JOELHO 90 GRAUS, PVC, SERIE R, ÁGUA PLUVIAL, DN 75 MM, JUNTA ELÁSTICA, FORNECIDO E INSTALADO EM CONDUTORES VERTICAIS DE ÁGUAS PLUVIAIS</t>
  </si>
  <si>
    <t>JOELHO 45 GRAUS, PVC, SERIE R, ÁGUA PLUVIAL, DN 75 MM, JUNTA ELÁSTICA, FORNECIDO E INSTALADO EM CONDUTORES VERTICAIS DE ÁGUAS PLUVIAIS</t>
  </si>
  <si>
    <t>JOELHO 90 GRAUS, PVC, SERIE R, ÁGUA PLUVIAL, DN 100 MM, JUNTA ELÁSTICA, FORNECIDO E INSTALADO EM CONDUTORES VERTICAIS DE ÁGUAS PLUVIAIS</t>
  </si>
  <si>
    <t>JOELHO 45 GRAUS, PVC, SERIE R, ÁGUA PLUVIAL, DN 100 MM, JUNTA ELÁSTICA, FORNECIDO E INSTALADO EM CONDUTORES VERTICAIS DE ÁGUAS PLUVIAIS</t>
  </si>
  <si>
    <t>JOELHO 90 GRAUS, PVC, SERIE R, ÁGUA PLUVIAL, DN 150 MM, JUNTA ELÁSTICA, FORNECIDO E INSTALADO EM CONDUTORES VERTICAIS DE ÁGUAS PLUVIAIS</t>
  </si>
  <si>
    <t>JOELHO 45 GRAUS, PVC, SERIE R, ÁGUA PLUVIAL, DN 150 MM, JUNTA ELÁSTICA, FORNECIDO E INSTALADO EM CONDUTORES VERTICAIS DE ÁGUAS PLUVIAIS</t>
  </si>
  <si>
    <t>UNIÃO, PVC, SOLDÁVEL, DN 50MM, INSTALADO EM PRUMADA DE ÁGUA - FORNECIMENTO E INSTALAÇÃO</t>
  </si>
  <si>
    <t>ADAPTADOR CURTO COM BOLSA E ROSCA PARA REGISTRO, PVC, SOLDÁVEL, DN 50MM X 1.1/2”, INSTALADO EM PRUMADA DE ÁGUA – FORNECIMENTO E INSTALAÇÃO</t>
  </si>
  <si>
    <t>LUVA, PVC, SOLDÁVEL, DN 60MM, INSTALADO EM PRUMADA DE ÁGUA – FORNECIMENTO E INSTALAÇÃO</t>
  </si>
  <si>
    <t>LUVA SIMPLES, PVC, SERIE R, ÁGUA PLUVIAL, DN 75 MM, JUNTA ELÁSTICA, FORNECIDO E INSTALADO EM CONDUTORES VERTICAIS DE ÁGUAS PLUVIAIS</t>
  </si>
  <si>
    <t>ADAPTADOR CURTO COM BOLSA E ROSCA PARA REGISTRO, PVC, SOLDÁVEL, DN 60MM X 2”, INSTALADO EM PRUMADA DE ÁGUA – FORNECIMENTO E INSTALAÇÃO</t>
  </si>
  <si>
    <t>TE, PVC, SOLDÁVEL, DN 32MM, INSTALADO EM PRUMADA DE ÁGUA – FORNECIMENTO E INSTALAÇÃO</t>
  </si>
  <si>
    <t>TÊ DE REDUÇÃO, PVC, SOLDÁVEL, DN 32MM X 25MM, INSTALADO EM PRUMADA DE ÁGUA – FORNECIMENTO E INSTALAÇÃO</t>
  </si>
  <si>
    <t>TE, PVC, SOLDÁVEL, DN 40MM, INSTALADO EM PRUMADA DE ÁGUA – FORNECIMENTO E INSTALAÇÃO</t>
  </si>
  <si>
    <t>TÊ DE REDUÇÃO, PVC, SOLDÁVEL, DN 40MM X 32MM, INSTALADO EM PRUMADA DE ÁGUA – FORNECIMENTO E INSTALAÇÃO</t>
  </si>
  <si>
    <t>TE, PVC, SOLDÁVEL, DN 50MM, INSTALADO EM PRUMADA DE ÁGUA – FORNECIMENTO E INSTALAÇÃO</t>
  </si>
  <si>
    <t>TÊ DE REDUÇÃO, PVC, SOLDÁVEL, DN 50MM X 40MM, INSTALADO EM PRUMADA DE ÁGUA – FORNECIMENTO E INSTALAÇÃO</t>
  </si>
  <si>
    <t>TÊ DE REDUÇÃO, PVC, SOLDÁVEL, DN 50MM X 25MM, INSTALADO EM PRUMADA DE ÁGUA – FORNECIMENTO E INSTALAÇÃO</t>
  </si>
  <si>
    <t>LUVA SIMPLES, PVC, SERIE R, ÁGUA PLUVIAL, DN 100 MM, JUNTA ELÁSTICA, FORNECIDO E INSTALADO EM CONDUTORES VERTICAIS DE ÁGUAS PLUVIAIS</t>
  </si>
  <si>
    <t>REDUÇÃO EXCÊNTRICA, PVC, SERIE R, ÁGUA PLUVIAL, DN 100 X 75 MM, JUNTA ELÁSTICA, FORNECIDO E INSTALADO EM CONDUTORES VERTICAIS DE ÁGUAS PLUVIAIS</t>
  </si>
  <si>
    <t>TÊ DE INSPEÇÃO, PVC, SERIE R, ÁGUA PLUVIAL, DN 100 MM, JUNTA ELÁSTICA, FORNECIDO E INSTALADO EM CONDUTORES VERTICAIS DE ÁGUAS PLUVIAIS</t>
  </si>
  <si>
    <t>LUVA SIMPLES, PVC, SERIE R, ÁGUA PLUVIAL, DN 150 MM, JUNTA ELÁSTICA, FORNECIDO E INSTALADO EM CONDUTORES VERTICAIS DE ÁGUAS PLUVIAIS</t>
  </si>
  <si>
    <t>REDUÇÃO EXCÊNTRICA, PVC, SERIE R, ÁGUA PLUVIAL, DN 150 X 100 MM, JUNTA ELÁSTICA, FORNECIDO E INSTALADO EM CONDUTORES VERTICAIS DE ÁGUAS PLUVIAIS</t>
  </si>
  <si>
    <t>JUNÇÃO SIMPLES, PVC, SERIE R, ÁGUA PLUVIAL, DN 75 X 75 MM, JUNTA ELÁSTICA, FORNECIDO E INSTALADO EM CONDUTORES VERTICAIS DE ÁGUAS PLUVIAIS</t>
  </si>
  <si>
    <t>TÊ, PVC, SERIE R, ÁGUA PLUVIAL, DN 75 X 75 MM, JUNTA ELÁSTICA, FORNECIDO E INSTALADO EM CONDUTORES VERTICAIS DE ÁGUAS PLUVIAIS</t>
  </si>
  <si>
    <t>JUNÇÃO SIMPLES, PVC, SERIE R, ÁGUA PLUVIAL, DN 100 X 100 MM, JUNTA ELÁSTICA, FORNECIDO E INSTALADO EM CONDUTORES VERTICAIS DE ÁGUAS PLUVIAIS</t>
  </si>
  <si>
    <t>JUNÇÃO SIMPLES, PVC, SERIE R, ÁGUA PLUVIAL, DN 100 X 75 MM, JUNTA ELÁSTICA, FORNECIDO E INSTALADO EM CONDUTORES VERTICAIS DE ÁGUAS PLUVIAIS</t>
  </si>
  <si>
    <t>JUNÇÃO SIMPLES, PVC, SERIE R, ÁGUA PLUVIAL, DN 150 X 100 MM, JUNTA ELÁSTICA, FORNECIDO E INSTALADO EM CONDUTORES VERTICAIS DE ÁGUAS PLUVIAIS</t>
  </si>
  <si>
    <t>JOELHO 90 GRAUS, PVC, SERIE NORMAL, ESGOTO PREDIAL, DN 40 MM, JUNTA SOLDÁVEL, FORNECIDO E INSTALADO EM RAMAL DE DESCARGA OU RAMAL DE ESGOTO SANITÁRIO</t>
  </si>
  <si>
    <t>JOELHO 45 GRAUS, PVC, SERIE NORMAL, ESGOTO PREDIAL, DN 40 MM, JUNTA SOLDÁVEL, FORNECIDO E INSTALADO EM RAMAL DE DESCARGA OU RAMAL DE ESGOTO SANITÁRIO</t>
  </si>
  <si>
    <t>JOELHO 90 GRAUS, PVC, SERIE NORMAL, ESGOTO PREDIAL, DN 50 MM, JUNTA ELÁSTICA, FORNECIDO E INSTALADO EM RAMAL DE DESCARGA OU RAMAL DE ESGOTO SANITÁRIO</t>
  </si>
  <si>
    <t>JOELHO 45 GRAUS, PVC, SERIE NORMAL, ESGOTO PREDIAL, DN 50 MM, JUNTA ELÁSTICA, FORNECIDO E INSTALADO EM RAMAL DE DESCARGA OU RAMAL DE ESGOTO SANITÁRIO</t>
  </si>
  <si>
    <t>JOELHO 90 GRAUS, PVC, SERIE NORMAL, ESGOTO PREDIAL, DN 75 MM, JUNTA ELÁSTICA, FORNECIDO E INSTALADO EM RAMAL DE DESCARGA OU RAMAL DE ESGOTO SANITÁRIO</t>
  </si>
  <si>
    <t>JOELHO 45 GRAUS, PVC, SERIE NORMAL, ESGOTO PREDIAL, DN 75 MM, JUNTA ELÁSTICA, FORNECIDO E INSTALADO EM RAMAL DE DESCARGA OU RAMAL DE ESGOTO SANITÁRIO</t>
  </si>
  <si>
    <t>JOELHO 45 GRAUS, PVC, SERIE NORMAL, ESGOTO PREDIAL, DN 100 MM, JUNTA ELÁSTICA, FORNECIDO E INSTALADO EM RAMAL DE DESCARGA OU RAMAL DE ESGOTO SANITÁRIO</t>
  </si>
  <si>
    <t>CURVA CURTA 90 GRAUS, PVC, SERIE NORMAL, ESGOTO PREDIAL, DN 100 MM, JUNTA ELÁSTICA, FORNECIDO E INSTALADO EM RAMAL DE DESCARGA OU RAMAL DE ESGOTO SANITÁRIO</t>
  </si>
  <si>
    <t>LUVA SIMPLES, PVC, SERIE NORMAL, ESGOTO PREDIAL, DN 40 MM, JUNTA SOLDÁVEL, FORNECIDO E INSTALADO EM RAMAL DE DESCARGA OU RAMAL DE ESGOTO SANITÁRIO</t>
  </si>
  <si>
    <t>LUVA SIMPLES, PVC, SERIE NORMAL, ESGOTO PREDIAL, DN 50 MM, JUNTA ELÁSTICA, FORNECIDO E INSTALADO EM RAMAL DE DESCARGA OU RAMAL DE ESGOTO SANITÁRIO</t>
  </si>
  <si>
    <t>LUVA SIMPLES, PVC, SERIE NORMAL, ESGOTO PREDIAL, DN 75 MM, JUNTA ELÁSTICA, FORNECIDO E INSTALADO EM RAMAL DE DESCARGA OU RAMAL DE ESGOTO SANITÁRIO</t>
  </si>
  <si>
    <t>LUVA SIMPLES, PVC, SERIE NORMAL, ESGOTO PREDIAL, DN 100 MM, JUNTA ELÁSTICA, FORNECIDO E INSTALADO EM RAMAL DE DESCARGA OU RAMAL DE ESGOTO SANITÁRIO</t>
  </si>
  <si>
    <t>JUNÇÃO SIMPLES, PVC, SERIE NORMAL, ESGOTO PREDIAL, DN 40 MM, JUNTA SOLDÁVEL, FORNECIDO E INSTALADO EM RAMAL DE DESCARGA OU RAMAL DE ESGOTO SANITÁRIO</t>
  </si>
  <si>
    <t>TE, PVC, SERIE NORMAL, ESGOTO PREDIAL, DN 50 X 50 MM, JUNTA ELÁSTICA, FORNECIDO E INSTALADO EM RAMAL DE DESCARGA OU RAMAL DE ESGOTO SANITÁRIO</t>
  </si>
  <si>
    <t>TE, PVC, SERIE NORMAL, ESGOTO PREDIAL, DN 75 X 75 MM, JUNTA ELÁSTICA, FORNECIDO E INSTALADO EM RAMAL DE DESCARGA OU RAMAL DE ESGOTO SANITÁRIO.</t>
  </si>
  <si>
    <t>JUNÇÃO SIMPLES, PVC, SERIE NORMAL, ESGOTO PREDIAL, DN 75 X 75 MM, JUNTA ELÁSTICA, FORNECIDO E INSTALADO EM RAMAL DE DESCARGA OU RAMAL DE ESGOTO SANITÁRIO</t>
  </si>
  <si>
    <t>TE, PVC, SERIE NORMAL, ESGOTO PREDIAL, DN 100 X 100 MM, JUNTA ELÁSTICA, FORNECIDO E INSTALADO EM RAMAL DE DESCARGA OU RAMAL DE ESGOTO SANITÁRIO</t>
  </si>
  <si>
    <t>JUNÇÃO SIMPLES, PVC, SERIE NORMAL, ESGOTO PREDIAL, DN 100 X 100 MM, JUNTA ELÁSTICA, FORNECIDO E INSTALADO EM RAMAL DE DESCARGA OU RAMAL DE ESGOTO SANITÁRIO</t>
  </si>
  <si>
    <t>JOELHO 45 GRAUS, PVC, SERIE NORMAL, ESGOTO PREDIAL, DN 75 MM, JUNTA ELÁSTICA, FORNECIDO E INSTALADO EM PRUMADA DE ESGOTO SANITÁRIO OU VENTILAÇÃO</t>
  </si>
  <si>
    <t>CURVA CURTA 90 GRAUS, PVC, SERIE NORMAL, ESGOTO PREDIAL, DN 75 MM, JUNTA ELÁSTICA, FORNECIDO E INSTALADO EM PRUMADA DE ESGOTO SANITÁRIO OU VENTILAÇÃO</t>
  </si>
  <si>
    <t>JOELHO 45 GRAUS, PVC, SERIE NORMAL, ESGOTO PREDIAL, DN 100 MM, JUNTA ELÁSTICA, FORNECIDO E INSTALADO EM PRUMADA DE ESGOTO SANITÁRIO OU VENTILAÇÃO</t>
  </si>
  <si>
    <t>LUVA SIMPLES, PVC, SERIE NORMAL, ESGOTO PREDIAL, DN 50 MM, JUNTA ELÁSTICA, FORNECIDO E INSTALADO EM PRUMADA DE ESGOTO SANITÁRIO OU VENTILAÇÃO</t>
  </si>
  <si>
    <t>LUVA SIMPLES, PVC, SERIE NORMAL, ESGOTO PREDIAL, DN 75 MM, JUNTA ELÁSTICA, FORNECIDO E INSTALADO EM PRUMADA DE ESGOTO SANITÁRIO OU VENTILAÇÃO</t>
  </si>
  <si>
    <t>LUVA SIMPLES, PVC, SERIE NORMAL, ESGOTO PREDIAL, DN 100 MM, JUNTA ELÁSTICA, FORNECIDO E INSTALADO EM PRUMADA DE ESGOTO SANITÁRIO OU VENTILAÇÃO</t>
  </si>
  <si>
    <t>TE, PVC, SERIE NORMAL, ESGOTO PREDIAL, DN 75 X 75 MM, JUNTA ELÁSTICA, FORNECIDO E INSTALADO EM PRUMADA DE ESGOTO SANITÁRIO OU VENTILAÇÃO</t>
  </si>
  <si>
    <t>JUNÇÃO SIMPLES, PVC, SERIE NORMAL, ESGOTO PREDIAL, DN 75 X 75 MM, JUNTA ELÁSTICA, FORNECIDO E INSTALADO EM PRUMADA DE ESGOTO SANITÁRIO OU VENTILAÇÃO</t>
  </si>
  <si>
    <t>TE, PVC, SERIE NORMAL, ESGOTO PREDIAL, DN 100 X 100 MM, JUNTA ELÁSTICA, FORNECIDO E INSTALADO EM PRUMADA DE ESGOTO SANITÁRIO OU VENTILAÇÃO</t>
  </si>
  <si>
    <t>JUNÇÃO SIMPLES, PVC, SERIE NORMAL, ESGOTO PREDIAL, DN 100 X 100 MM, JUNTA ELÁSTICA, FORNECIDO E INSTALADO EM PRUMADA DE ESGOTO SANITÁRIO OU VENTILAÇÃO</t>
  </si>
  <si>
    <t>JOELHO 45 GRAUS, PVC, SERIE NORMAL, ESGOTO PREDIAL, DN 100 MM, JUNTA ELÁSTICA, FORNECIDO E INSTALADO EM SUBCOLETOR AÉREO DE ESGOTO SANITÁRIO</t>
  </si>
  <si>
    <t>JOELHO 45 GRAUS, PVC, SERIE NORMAL, ESGOTO PREDIAL, DN 150 MM, JUNTA ELÁSTICA, FORNECIDO E INSTALADO EM SUBCOLETOR AÉREO DE ESGOTO SANITÁRIO</t>
  </si>
  <si>
    <t>LUVA SIMPLES, PVC, SERIE NORMAL, ESGOTO PREDIAL, DN 100 MM, JUNTA ELÁSTICA, FORNECIDO E INSTALADO EM SUBCOLETOR AÉREO DE ESGOTO SANITÁRIO</t>
  </si>
  <si>
    <t>JUNÇÃO SIMPLES, PVC, SERIE NORMAL, ESGOTO PREDIAL, DN 100 X 100 MM, JUNTA ELÁSTICA, FORNECIDO E INSTALADO EM SUBCOLETOR AÉREO DE ESGOTO SANITÁRIO</t>
  </si>
  <si>
    <t>FURO EM ALVENARIA PARA DIÂMETROS MENORES OU IGUAIS A 40 MM</t>
  </si>
  <si>
    <t>FURO EM ALVENARIA PARA DIÂMETROS MAIORES QUE 40 MM E MENORES OU IGUAIS A 75 MM.</t>
  </si>
  <si>
    <t>FURO EM CONCRETO PARA DIÂMETROS MENORES OU IGUAIS A 40 MM</t>
  </si>
  <si>
    <t>FURO EM CONCRETO PARA DIÂMETROS MAIORES QUE 40 MM E MENORES OU IGUAIS A 75 MM</t>
  </si>
  <si>
    <t>RASGO EM ALVENARIA PARA RAMAIS/ DISTRIBUIÇÃO COM DIAMETROS MENORES OU IGUAIS A 40 MM</t>
  </si>
  <si>
    <t>PASSANTE TIPO TUBO DE DIÂMETRO MENOR OU IGUAL A 40 MM, FIXADO EM LAJE</t>
  </si>
  <si>
    <t>PASSANTE TIPO TUBO DE DIÂMETRO MAIORES QUE 40 MM E MENORES OU IGUAIS A 75 MM, FIXADO EM LAJE</t>
  </si>
  <si>
    <t>CHUMBAMENTO LINEAR EM ALVENARIA PARA RAMAIS/DISTRIBUIÇÃO COM DIÂMETROS MENORES OU IGUAIS A 40 MM</t>
  </si>
  <si>
    <t>FIXAÇÃO DE TUBOS HORIZONTAIS DE PVC, CPVC OU COBRE DIÂMETROS MENORES OU IGUAIS A 40 MM COM ABRAÇADEIRA METÁLICA FLEXÍVEL 18 MM, FIXADA DIRETAMENTE NA LAJE</t>
  </si>
  <si>
    <t>FIXAÇÃO DE TUBOS HORIZONTAIS DE PVC, CPVC OU COBRE DIÂMETROS MAIORES QUE 40 MM E MENORES OU IGUAIS A 75 MM COM ABRAÇADEIRA METÁLICA FLEXÍVEL 18 MM, FIXADA DIRETAMENTE NA LAJE</t>
  </si>
  <si>
    <t>CHUMBAMENTO PONTUAL EM PASSAGEM DE TUBO COM DIÂMETRO MENOR OU IGUAL A 40 MM</t>
  </si>
  <si>
    <t>CHUMBAMENTO PONTUAL EM PASSAGEM DE TUBO COM DIÂMETROS ENTRE 40 MM E 75 MM</t>
  </si>
  <si>
    <t>FURO EM ALVENARIA PARA DIÂMETROS MAIORES QUE 75 MM.</t>
  </si>
  <si>
    <t>PASSANTE TIPO TUBO DE DIÂMETRO MAIOR QUE 75 MM, FIXADO EM LAJE</t>
  </si>
  <si>
    <t>FIXAÇÃO DE TUBOS HORIZONTAIS DE PVC, CPVC OU COBRE DIÂMETROS MAIORES QUE 75 MM COM ABRAÇADEIRA METÁLICA FLEXÍVEL 18 MM, FIXADA DIRETAMENTE NA LAJE</t>
  </si>
  <si>
    <t>CHUMBAMENTO PONTUAL EM PASSAGEM DE TUBO COM DIÂMETRO MAIOR QUE 75 MM</t>
  </si>
  <si>
    <t>RASGO EM ALVENARIA PARA RAMAIS/ DISTRIBUIÇÃO COM DIAMETROS MAIORES QUE 40 MM E MENORES OU IGUAIS A 75 MM.</t>
  </si>
  <si>
    <t>CHUMBAMENTO LINEAR EM ALVENARIA PARA RAMAIS/DISTRIBUIÇÃO COM DIÂMETROS MAIORES QUE 40 MM E MENORES OU IGUAIS A 75 MM</t>
  </si>
  <si>
    <t>ÁGUA FRIA</t>
  </si>
  <si>
    <t>AGUAS PLUVIAIS</t>
  </si>
  <si>
    <t>ESGOTO</t>
  </si>
  <si>
    <t>10.01.01.01</t>
  </si>
  <si>
    <t>10.01.01.02</t>
  </si>
  <si>
    <t>10.01.01.03</t>
  </si>
  <si>
    <t>10.01.01.04</t>
  </si>
  <si>
    <t>10.01.01.05</t>
  </si>
  <si>
    <t>10.01.01.06</t>
  </si>
  <si>
    <t>10.01.01.07</t>
  </si>
  <si>
    <t>10.01.01.08</t>
  </si>
  <si>
    <t>10.01.01.09</t>
  </si>
  <si>
    <t>10.01.01.10</t>
  </si>
  <si>
    <t>10.01.01.11</t>
  </si>
  <si>
    <t>10.01.01.12</t>
  </si>
  <si>
    <t>10.01.01.13</t>
  </si>
  <si>
    <t>10.01.01.14</t>
  </si>
  <si>
    <t>10.01.01.15</t>
  </si>
  <si>
    <t>10.01.01.16</t>
  </si>
  <si>
    <t>10.01.01.17</t>
  </si>
  <si>
    <t>10.01.01.18</t>
  </si>
  <si>
    <t>10.01.01.19</t>
  </si>
  <si>
    <t>10.01.01.20</t>
  </si>
  <si>
    <t>10.01.01.21</t>
  </si>
  <si>
    <t>10.01.01.22</t>
  </si>
  <si>
    <t>10.01.01.23</t>
  </si>
  <si>
    <t>10.01.01.24</t>
  </si>
  <si>
    <t>10.01.01.25</t>
  </si>
  <si>
    <t>10.01.01.26</t>
  </si>
  <si>
    <t>10.01.01.27</t>
  </si>
  <si>
    <t>10.01.01.28</t>
  </si>
  <si>
    <t>10.01.01.29</t>
  </si>
  <si>
    <t>10.01.01.30</t>
  </si>
  <si>
    <t>10.01.01.31</t>
  </si>
  <si>
    <t>10.01.01.32</t>
  </si>
  <si>
    <t>10.01.01.33</t>
  </si>
  <si>
    <t>10.01.01.34</t>
  </si>
  <si>
    <t>10.01.01.35</t>
  </si>
  <si>
    <t>10.01.01.36</t>
  </si>
  <si>
    <t>10.01.01.37</t>
  </si>
  <si>
    <t>10.01.01.38</t>
  </si>
  <si>
    <t>10.01.01.39</t>
  </si>
  <si>
    <t>10.01.01.40</t>
  </si>
  <si>
    <t>10.01.01.41</t>
  </si>
  <si>
    <t>10.01.01.42</t>
  </si>
  <si>
    <t>10.01.01.43</t>
  </si>
  <si>
    <t>10.01.01.44</t>
  </si>
  <si>
    <t>10.01.01.45</t>
  </si>
  <si>
    <t>10.01.01.46</t>
  </si>
  <si>
    <t>10.01.01.47</t>
  </si>
  <si>
    <t>10.01.01.48</t>
  </si>
  <si>
    <t>10.01.01.49</t>
  </si>
  <si>
    <t>10.01.01.50</t>
  </si>
  <si>
    <t>10.01.01.51</t>
  </si>
  <si>
    <t>10.01.01.52</t>
  </si>
  <si>
    <t>10.01.01.53</t>
  </si>
  <si>
    <t>10.01.01.54</t>
  </si>
  <si>
    <t>10.01.01.55</t>
  </si>
  <si>
    <t>10.01.01.56</t>
  </si>
  <si>
    <t>10.01.01.57</t>
  </si>
  <si>
    <t>10.01.01.58</t>
  </si>
  <si>
    <t>10.01.01.59</t>
  </si>
  <si>
    <t>10.01.01.60</t>
  </si>
  <si>
    <t>10.01.01.61</t>
  </si>
  <si>
    <t>10.01.01.62</t>
  </si>
  <si>
    <t>10.01.01.63</t>
  </si>
  <si>
    <t>10.01.01.64</t>
  </si>
  <si>
    <t>10.01.01.65</t>
  </si>
  <si>
    <t>10.01.01.66</t>
  </si>
  <si>
    <t>10.01.01.67</t>
  </si>
  <si>
    <t>10.01.01.68</t>
  </si>
  <si>
    <t>10.01.01.69</t>
  </si>
  <si>
    <t>10.01.01.70</t>
  </si>
  <si>
    <t>10.01.01.71</t>
  </si>
  <si>
    <t>10.01.01.72</t>
  </si>
  <si>
    <t>10.01.01.73</t>
  </si>
  <si>
    <t>10.01.01.74</t>
  </si>
  <si>
    <t>10.01.02.01</t>
  </si>
  <si>
    <t>10.01.02.02</t>
  </si>
  <si>
    <t>10.01.02.03</t>
  </si>
  <si>
    <t>10.01.02.04</t>
  </si>
  <si>
    <t>10.01.02.05</t>
  </si>
  <si>
    <t>10.01.02.06</t>
  </si>
  <si>
    <t>10.01.02.07</t>
  </si>
  <si>
    <t>10.01.02.08</t>
  </si>
  <si>
    <t>10.01.02.09</t>
  </si>
  <si>
    <t>10.01.02.10</t>
  </si>
  <si>
    <t>10.01.02.11</t>
  </si>
  <si>
    <t>10.01.02.12</t>
  </si>
  <si>
    <t>10.01.02.13</t>
  </si>
  <si>
    <t>10.01.02.14</t>
  </si>
  <si>
    <t>10.01.02.15</t>
  </si>
  <si>
    <t>10.01.02.16</t>
  </si>
  <si>
    <t>10.01.02.17</t>
  </si>
  <si>
    <t>10.01.02.18</t>
  </si>
  <si>
    <t>10.01.02.19</t>
  </si>
  <si>
    <t>10.01.02.20</t>
  </si>
  <si>
    <t>10.01.02.21</t>
  </si>
  <si>
    <t>10.01.02.22</t>
  </si>
  <si>
    <t>10.01.02.23</t>
  </si>
  <si>
    <t>10.01.02.24</t>
  </si>
  <si>
    <t>10.01.02.25</t>
  </si>
  <si>
    <t>10.01.02.26</t>
  </si>
  <si>
    <t>10.01.02.27</t>
  </si>
  <si>
    <t>10.01.02.28</t>
  </si>
  <si>
    <t>10.01.02.29</t>
  </si>
  <si>
    <t>10.01.02.30</t>
  </si>
  <si>
    <t>10.01.03.01</t>
  </si>
  <si>
    <t>10.01.03.02</t>
  </si>
  <si>
    <t>10.01.03.03</t>
  </si>
  <si>
    <t>10.01.03.04</t>
  </si>
  <si>
    <t>10.01.03.05</t>
  </si>
  <si>
    <t>10.01.03.06</t>
  </si>
  <si>
    <t>10.01.03.07</t>
  </si>
  <si>
    <t>10.01.03.08</t>
  </si>
  <si>
    <t>10.01.03.09</t>
  </si>
  <si>
    <t>10.01.03.10</t>
  </si>
  <si>
    <t>10.01.03.11</t>
  </si>
  <si>
    <t>10.01.03.12</t>
  </si>
  <si>
    <t>10.01.03.13</t>
  </si>
  <si>
    <t>10.01.03.14</t>
  </si>
  <si>
    <t>10.01.03.15</t>
  </si>
  <si>
    <t>10.01.03.16</t>
  </si>
  <si>
    <t>10.01.03.17</t>
  </si>
  <si>
    <t>10.01.03.18</t>
  </si>
  <si>
    <t>10.01.03.19</t>
  </si>
  <si>
    <t>10.01.03.20</t>
  </si>
  <si>
    <t>10.01.03.21</t>
  </si>
  <si>
    <t>10.01.03.22</t>
  </si>
  <si>
    <t>10.01.03.23</t>
  </si>
  <si>
    <t>10.01.03.24</t>
  </si>
  <si>
    <t>10.01.03.25</t>
  </si>
  <si>
    <t>10.01.03.26</t>
  </si>
  <si>
    <t>10.01.03.27</t>
  </si>
  <si>
    <t>10.01.03.28</t>
  </si>
  <si>
    <t>10.01.03.29</t>
  </si>
  <si>
    <t>10.01.03.30</t>
  </si>
  <si>
    <t>10.01.03.31</t>
  </si>
  <si>
    <t>10.01.03.32</t>
  </si>
  <si>
    <t>10.01.03.33</t>
  </si>
  <si>
    <t>10.01.03.34</t>
  </si>
  <si>
    <t>10.01.03.35</t>
  </si>
  <si>
    <t>10.01.03.36</t>
  </si>
  <si>
    <t>10.01.03.37</t>
  </si>
  <si>
    <t>10.01.03.38</t>
  </si>
  <si>
    <t>10.01.03.39</t>
  </si>
  <si>
    <t>10.01.03.40</t>
  </si>
  <si>
    <t>CAIXA SIFONADAS E RALOS</t>
  </si>
  <si>
    <t>CAIXA SIFONADA, PVC, DN 100 X 100 X 50 MM, JUNTA ELÁSTICA, FORNECIDA E INSTALADA EM RAMAL DE DESCARGA OU EM RAMAL DE ESGOTO SANITÁRIO</t>
  </si>
  <si>
    <t>CAIXA SIFONADA, PVC, DN 150 X 185 X 75 MM, JUNTA ELÁSTICA, FORNECIDA E INSTALADA EM RAMAL DE DESCARGA OU EM RAMAL DE ESGOTO SANITÁRIO</t>
  </si>
  <si>
    <t>RALO SIFONADO, PVC, DN 100 X 40 MM, JUNTA SOLDÁVEL, FORNECIDO E INSTALADO EM RAMAL DE DESCARGA OU EM RAMAL DE ESGOTO SANITÁRIO</t>
  </si>
  <si>
    <t>RALO SECO, PVC, DN 100 X 40 MM, JUNTA SOLDÁVEL, FORNECIDO E INSTALADO EM RAMAL DE DESCARGA OU EM RAMAL DE ESGOTO SANITÁRIO</t>
  </si>
  <si>
    <t>CAIXA SIFONADA, PVC, DN 100 X 100 X 50 MM, FORNECIDA E INSTALADA EM RAMAIS DE ENCAMINHAMENTO DE ÁGUA PLUVIAL</t>
  </si>
  <si>
    <t>CAIXA SIFONADA, PVC, DN 150 X 185 X 75 MM, FORNECIDA E INSTALADA EM RAMAIS DE ENCAMINHAMENTO DE ÁGUA PLUVIAL</t>
  </si>
  <si>
    <t>RALO SIFONADO, PVC, DN 100 X 40 MM, JUNTA SOLDÁVEL, FORNECIDO E INSTALADO EM RAMAIS DE ENCAMINHAMENTO DE ÁGUA PLUVIAL</t>
  </si>
  <si>
    <t>REGISTROS</t>
  </si>
  <si>
    <t>REGISTRO DE PRESSÃO BRUTO, LATÃO, ROSCÁVEL, 1/2”, FORNECIDO E INSTALADO EM RAMAL DE ÁGUA</t>
  </si>
  <si>
    <t>REGISTRO DE PRESSÃO BRUTO, ROSCÁVEL, 3/4”, FORNECIDO E INSTALADO EM RAMAL DE ÁGUA</t>
  </si>
  <si>
    <t>REGISTRO DE GAVETA BRUTO, LATÃO, ROSCÁVEL, 1/2”, FORNECIDO E INSTALADO EM RAMAL DE ÁGUA</t>
  </si>
  <si>
    <t>REGISTRO DE GAVETA BRUTO, LATÃO, ROSCÁVEL, 3/4”, FORNECIDO E INSTALADO EM RAMAL DE ÁGUA</t>
  </si>
  <si>
    <t>REGISTRO DE PRESSÃO BRUTO, LATÃO, ROSCÁVEL, 1/2”, COM ACABAMENTO E CANOPLA CROMADOS. FORNECIDO E INSTALADO EM RAMAL DE ÁGUA</t>
  </si>
  <si>
    <t>REGISTRO DE PRESSÃO BRUTO, LATÃO, ROSCÁVEL, 3/4”, COM ACABAMENTO E CANOPLA CROMADOS. FORNECIDO E INSTALADO EM RAMAL DE ÁGUA</t>
  </si>
  <si>
    <t>REGISTRO DE GAVETA BRUTO, LATÃO, ROSCÁVEL, 1/2”, COM ACABAMENTO E CANOPLA CROMADOS. FORNECIDO E INSTALADO EM RAMAL DE ÁGUA</t>
  </si>
  <si>
    <t>REGISTRO DE GAVETA BRUTO, LATÃO, ROSCÁVEL, 3/4”, COM ACABAMENTO E CANOPLA CROMADOS. FORNECIDO E INSTALADO EM RAMAL DE ÁGUA</t>
  </si>
  <si>
    <t>REGISTRO DE ESFERA, PVC, ROSCÁVEL, 3/4”, FORNECIDO E INSTALADO EM RAMAL DE ÁGUA</t>
  </si>
  <si>
    <t>MISTURADOR MONOCOMANDO PARA CHUVEIRO, BASE BRUTA E ACABAMENTO CROMOADO, FORNECIDO E INSTALADO EM RAMAL DE ÁGUA</t>
  </si>
  <si>
    <t>LOUÇAS E METAIS</t>
  </si>
  <si>
    <t>VÁLVULA EM METAL CROMADO 1.1/2” X 1.1/2" PARA TANQUE OU LAVATÓRIO, COM OU SEM LADRÃO – FORNECIMENTO E INSTALAÇÃO</t>
  </si>
  <si>
    <t>VÁLVULA EM METAL CROMADO TIPO AMERICANA 3.1/2" X 1.1/2" PARA PIA – FORNECIMENTO E INSTALAÇÃO</t>
  </si>
  <si>
    <t>VÁLVULA EM PLÁSTICO CROMADO TIPO AMERICANA 3.1/2" X 1.1/2" SEM ADAPTADOR PARA PIA – FORNECIMENTO E INSTALAÇÃO</t>
  </si>
  <si>
    <t>SIFÃO DO TIPO GARRAFA EM METAL CROMADO 1 X 1.1/2” – FORNECIMENTO E INSTALAÇÃO</t>
  </si>
  <si>
    <t>SIFÃO DO TIPO GARRAFA/COPO EM PVC 1.1/4” X 1.1/2” – FORNECIMENTO E INSTALAÇÃO</t>
  </si>
  <si>
    <t>SIFÃO DO TIPO FLEXÍVEL EM PVC 1” X 1.1/2” – FORNECIMENTO E INSTALAÇÃO</t>
  </si>
  <si>
    <t>ENGATE FLEXÍVEL EM PLÁSTICO BRANCO, 1/2” X 30CM – FORNECIMENTO E INSTALAÇÃO</t>
  </si>
  <si>
    <t>ENGATE FLEXÍVEL EM PLÁSTICO BRANCO, 1/2” X 40CM – FORNECIMENTO E INSTALAÇÃO</t>
  </si>
  <si>
    <t>ENGATE FLEXÍVEL EM INOX, 1/2" X 30CM – FORNECIMENTO E INSTALAÇÃO</t>
  </si>
  <si>
    <t>ENGATE FLEXÍVEL EM INOX, 1/2" X 40CM – FORNECIMENTO E INSTALAÇÃO</t>
  </si>
  <si>
    <t>VASO SANITÁRIO SIFONADO COM CAIXA ACOPLADA LOUÇA BRANCA – PADRÃO MÉDIO – FORNECIMENTO E INSTALAÇÃO</t>
  </si>
  <si>
    <t>LAVATÓRIO LOUÇA BRANCA COM COLUNA, 45 X 55CM OU EQUIVALENTE, PADRÃO MÉDIO – FORNECIMENTO E INSTALAÇÃO</t>
  </si>
  <si>
    <t>TORNEIRA CROMADA DE MESA, 1/2” OU 3/4”, PARA LAVATÓRIO, PADRÃO MÉDIO – FORNECIMENTO E INSTALAÇÃO</t>
  </si>
  <si>
    <t>TORNEIRA CROMADA TUBO MÓVEL, DE PAREDE, 1/2” OU 3/4”, PARA PIA DE COZINHA, PADRÃO MÉDIO – FORNECIMENTO E INSTALAÇÃO</t>
  </si>
  <si>
    <t>TORNEIRA CROMADA LONGA, DE PAREDE, 1/2” OU 3/4”, PARA PIA DE COZINHA, PADRÃO MÉDIO – FORNECIMENTO E INSTALAÇÃO</t>
  </si>
  <si>
    <t>TORNEIRA CROMADA 1/2” OU 3/4” PARA TANQUE, PADRÃO MÉDIO – FORNECIMENTO E INSTALAÇÃO</t>
  </si>
  <si>
    <t>TORNEIRA PLÁSTICA 3/4” PARA TANQUE – FORNECIMENTO E INSTALAÇÃO</t>
  </si>
  <si>
    <t>CORTES E FIXAÇÕES</t>
  </si>
  <si>
    <t>COLETOR PREDIAL DE ESGOTO, DA CAIXA ATÉ A REDE (DISTÂNCIA = 10 M, LARGURA DA VALA = 0,65 M), INCLUINDO ESCAVAÇÃO MANUAL, PREPARO DE FUNDO DE VALA E REATERRO COMPACTADO, COMPOSTO POR TUBO PVC EB-644 P/ REDE COLET ESG JE DN 100 MM E CONEXÕES - FORNECIMENTO E INSTALAÇÃO</t>
  </si>
  <si>
    <t>COLETOR PREDIAL DE ESGOTO, DA CAIXA ATÉ A REDE (DISTÂNCIA = 8 M, LARGURA DA VALA = 0,65 M), INCLUINDO ESCAVAÇÃO MANUAL, PREPARO DE FUNDO DE VALA E REATERRO COMPACTADO, COMPOSTO POR TUBO PVC EB-644 P/ REDE COLET ESG JE DN 100 MM E CONEXÕES - FORNECIMENTO E INSTALAÇÃO</t>
  </si>
  <si>
    <t>COLETOR PREDIAL DE ESGOTO, DA CAIXA ATÉ A REDE (DISTÂNCIA = 6 M, LARGURA DA VALA = 0,65 M), INCLUINDO ESCAVAÇÃO MANUAL, PREPARO DE FUNDO DE VALA E REATERRO COMPACTADO, COMPOSTO POR TUBO PVC EB-644 P/ REDE COLET ESG JE DN 100 MM E CONEXÕES - FORNECIMENTO E INSTALAÇÃO</t>
  </si>
  <si>
    <t>COLETORES PREDIAIS</t>
  </si>
  <si>
    <t>CHUVEIRO PLASTICO BRANCO SIMPLES 5 '' PARA ACOPLAR EM HASTE 1/2 ", AGUA FRIA</t>
  </si>
  <si>
    <t>SINAPI/PA - 7608</t>
  </si>
  <si>
    <t>SINAPI/PA - 3146</t>
  </si>
  <si>
    <t>FITA VEDA ROSCA EM ROLOS DE 18 MM X 10 M (L X C)</t>
  </si>
  <si>
    <t>10.03.06</t>
  </si>
  <si>
    <t>10.03.07</t>
  </si>
  <si>
    <t>10.03.08</t>
  </si>
  <si>
    <t>10.03.09</t>
  </si>
  <si>
    <t>10.03.10</t>
  </si>
  <si>
    <t>10.05.01</t>
  </si>
  <si>
    <t>10.05.02</t>
  </si>
  <si>
    <t>10.05.03</t>
  </si>
  <si>
    <t>10.05.04</t>
  </si>
  <si>
    <t>10.05.05</t>
  </si>
  <si>
    <t>10.05.06</t>
  </si>
  <si>
    <t>10.05.07</t>
  </si>
  <si>
    <t>10.05.08</t>
  </si>
  <si>
    <t>10.05.09</t>
  </si>
  <si>
    <t>10.05.10</t>
  </si>
  <si>
    <t>10.05.11</t>
  </si>
  <si>
    <t>10.05.12</t>
  </si>
  <si>
    <t>10.05.13</t>
  </si>
  <si>
    <t>10.05.14</t>
  </si>
  <si>
    <t>10.05.15</t>
  </si>
  <si>
    <t>10.05.16</t>
  </si>
  <si>
    <t>10.05.17</t>
  </si>
  <si>
    <t>10.05.18</t>
  </si>
  <si>
    <t>10.06.01</t>
  </si>
  <si>
    <t>10.06.02</t>
  </si>
  <si>
    <t>10.06.03</t>
  </si>
  <si>
    <t>FORMAS PARA CONCRETO EM CHAPA DE MADEIRA COMPENSADA RESINADA E=15MM</t>
  </si>
  <si>
    <t>DESFORMA</t>
  </si>
  <si>
    <t>CIMBRAMENTO METÁLICO COM ALTURA ATÉ 3,50M</t>
  </si>
  <si>
    <t>CIMBRAMENTO DE MADEIRA P/ ALTURA ATÉ 3,00M</t>
  </si>
  <si>
    <t>CONCRETO GROUT, PREPARADO NO LOCAL, LANÇADO E ADENSADO</t>
  </si>
  <si>
    <t>DIVISÓRIAS DE PVC</t>
  </si>
  <si>
    <t>DIVISÓRIA EM GESSO ACARTONADO E=11CM</t>
  </si>
  <si>
    <t>DIVISÓRIA NAVAL PERFIL EM AÇO/MIOLO CELULAR</t>
  </si>
  <si>
    <t>DIVISÓRIA EM GESSO ACARTONADO ACÚSTICO E=11CM</t>
  </si>
  <si>
    <t>PORTA DIVISÓRIA NAVAL C/ FERRAGENS - C/ PERFIL DE AÇO</t>
  </si>
  <si>
    <t>FERRAGENS P/ PORTA EXTERNA 1 FL.(DOBRADIÇA+FECHADURA)</t>
  </si>
  <si>
    <t>CJ</t>
  </si>
  <si>
    <t>FERRAGENS P/ PORTA INTERNA 1 FL.</t>
  </si>
  <si>
    <t>FERRAGENS P/ PORTA DE BANHEIRO</t>
  </si>
  <si>
    <t>FORRO EM LAMBRI DE PVC</t>
  </si>
  <si>
    <t>EMASSAMENTO DE PAREDE C/ MASSA ACRILICA</t>
  </si>
  <si>
    <t>ANTI-FERRUGINOSA</t>
  </si>
  <si>
    <t>ESMALTE SOBRE MADEIRA C/ MASSA E SELADOR</t>
  </si>
  <si>
    <t>ESMALTE S/ FERRO (SUPERF. LISA)</t>
  </si>
  <si>
    <t>LIMPEZA DE CALHAS (0,4X0,3M)</t>
  </si>
  <si>
    <t>SINAPI/PA - 11560</t>
  </si>
  <si>
    <t>LAVADORA DE ALTA PRESSAO (LAVA-JATO)) PARA AGUA FRIA, DE 1400 A 1900 LIBRAS, VAZAO DE 400 A 700 LITROS / HORA</t>
  </si>
  <si>
    <t>SINAPI/PA - 746</t>
  </si>
  <si>
    <t>TÁBUA DE MADEIRA BRANCA 20 PLS</t>
  </si>
  <si>
    <t>DZ</t>
  </si>
  <si>
    <t>RÉGUA 3"X7/8" 20 PLS APAR.</t>
  </si>
  <si>
    <t>PREGO 2 1/2"X12</t>
  </si>
  <si>
    <t>PERNAMANCA 3" X 2" 20 PLS - MADEIRA BRANCA</t>
  </si>
  <si>
    <t>PEÇA EM MADEIRA DE LEI 6"X3" 20 PLS APAR.</t>
  </si>
  <si>
    <t>ALUGUEL DE CIMBRAMENTO METÁLICO</t>
  </si>
  <si>
    <t>PREGO (PREÇO MÉDIO)</t>
  </si>
  <si>
    <t>DIVISÓRIA DE PVC</t>
  </si>
  <si>
    <t>CHAPA ST 1200X1800X12,5MM</t>
  </si>
  <si>
    <t>FITA P/ JUNTA 50X150M</t>
  </si>
  <si>
    <t>FITA P/ JUNTA TELADA 50X45M</t>
  </si>
  <si>
    <t>PERFIL PARA TETO RS F-47 3000MM</t>
  </si>
  <si>
    <t>PARAFUSO TN 3,5X25MM</t>
  </si>
  <si>
    <t>PREGO DE AÇO 2,7X30</t>
  </si>
  <si>
    <t>MASSA P/ JUNTA MAX</t>
  </si>
  <si>
    <t>MONTANTE M RS 110X35X3000 MM</t>
  </si>
  <si>
    <t>GUIA R RS 110X30X3000MM</t>
  </si>
  <si>
    <t>LÃ DE VIDRO</t>
  </si>
  <si>
    <t>DOBRADIÇA 3"X3" COM PARAFUSO</t>
  </si>
  <si>
    <t>FECHADURA EXTERNA</t>
  </si>
  <si>
    <t>FECHADURA INTERNA</t>
  </si>
  <si>
    <t>FECHADURA P/ BANHEIRO - LIVRE-OCUPADO</t>
  </si>
  <si>
    <t>LIXA P/ FERRO</t>
  </si>
  <si>
    <t>TINTA ANTI-FERRUGINOSA</t>
  </si>
  <si>
    <t>AGUARRAZ</t>
  </si>
  <si>
    <t>MASSA OLEO</t>
  </si>
  <si>
    <t>LIXA PARA MADEIRA</t>
  </si>
  <si>
    <t>TINTA ESMALTE</t>
  </si>
  <si>
    <t>LIQUIDO SELADOR P/MADEIRA</t>
  </si>
  <si>
    <t>SODA CÁUSTICA</t>
  </si>
  <si>
    <t>M2</t>
  </si>
  <si>
    <t>ALVENARIA DE VEDAÇÃO DE BLOCOS CERÂMICOS FURADOS NA HORIZONTAL DE 9X19X19CM (ESPESSURA 9CM) DE PAREDES COM ÁREA LÍQUIDA MAIOR OU IGUAL A 6M2 SEM VÃOS E ARGAMASSA DE ASSENTAMENTO COM PREPARO MANUAL</t>
  </si>
  <si>
    <t>ALVENARIA DE VEDAÇÃO DE BLOCOS CERÂMICOS FURADOS NA HORIZONTAL DE 9X19X19CM (ESPESSURA 9CM) DE PAREDES COM ÁREA LÍQUIDA MENOR QUE 6M2 COM VÃOS E ARGAMASSA DE ASSENTAMENTO COM PREPARO MANUAL</t>
  </si>
  <si>
    <t>ALVENARIA DE VEDAÇÃO DE BLOCOS CERÂMICOS FURADOS NA HORIZONTAL DE 9X19X19CM (ESPESSURA 9CM) DE PAREDES COM ÁREA LÍQUIDA MAIOR OU IGUAL A 6M2 COM VÃOS E ARGAMASSA DE ASSENTAMENTO COM PREPARO MANUAL</t>
  </si>
  <si>
    <t>APLICAÇÃO MANUAL DE GESSO DESEMPENADO (SEM TALISCAS) EM TETO DE AMBIENTES DE ÁREA ENTRE 5M2 E 10M2, ESPESSURA DE 0,5CM.</t>
  </si>
  <si>
    <t>APLICAÇÃO MANUAL DE GESSO DESEMPENADO (SEM TALISCAS) EM PAREDES DE AMBIENTES DE ÁREA MENOR QUE 5M2, ESPESSURA DE 0,5CM.</t>
  </si>
  <si>
    <t>REVESTIMENTO CERÂMICO PARA PISO COM PLACAS TIPO PORCELANATO DE DIMENSÕES 45X45 CM APLICADA EM AMBIENTES DE ÁREA MAIOR QUE 10 M2.</t>
  </si>
  <si>
    <t>REVESTIMENTO CERÂMICO PARA PAREDES INTERNAS COM PLACAS TIPO GRÊS OU SEMI-GRÊS DE DIMENSÕES 20X20 CM APLICADAS EM AMBIENTES DE ÁREA MAIOR QUE 5 M2 NA ALTURA INTEIRA DAS PAREDES. AF_06/2015</t>
  </si>
  <si>
    <t>REVESTIMENTO CERÂMICO PARA PAREDES INTERNAS COM PLACAS TIPO GRÊS OU SEMI-GRÊS DE DIMENSÕES 20X20 CM APLICADAS EM AMBIENTES DE ÁREA MAIOR QUE 5 M2A MEIA ALTURA DAS PAREDES. AF_06/2014</t>
  </si>
  <si>
    <t>M3</t>
  </si>
  <si>
    <t>SINAPI/PA -  2692</t>
  </si>
  <si>
    <t>DESMOLDANTE PROTETOR PARA FORMAS DE MADEIRA, DE BASE OLEOSA EMULSIONADA EM AGUA</t>
  </si>
  <si>
    <t>SINAPI/PA -  5078</t>
  </si>
  <si>
    <t>FORMAS PARA CONCRETO EM CHAPA DE MADEIRA COMPENSADA RESINADA E=14MM</t>
  </si>
  <si>
    <t>CHAPA DE MADEIRA COMPENSADA RESINADA PARA FORMA DE CONCRETO, DE *2,2 X 1,1* M, E = 14 MM</t>
  </si>
  <si>
    <t>SINAPI/PA -  1355</t>
  </si>
  <si>
    <t>RETIRADA DE DUTOS DE AR CONDICIONADO</t>
  </si>
  <si>
    <t>02.36</t>
  </si>
  <si>
    <t>SUDAM/006</t>
  </si>
  <si>
    <t>SUDAM/005</t>
  </si>
  <si>
    <t>SUDAM/004</t>
  </si>
  <si>
    <t>SUDAM/003</t>
  </si>
  <si>
    <t>SUDAM/001</t>
  </si>
  <si>
    <t>SUDAM/002</t>
  </si>
  <si>
    <t>RETIRADA DE TUBULACAO DE FERRO GALVANIZADO S/ ESCAVACAO OU RASGO EM ALVENARIA</t>
  </si>
  <si>
    <t>RETIRADA DE TUBULACAO HIDROSSANITARIA EMBUTIDA COM CONEXOES, Ø 1/2" A 2"</t>
  </si>
  <si>
    <t>RETIRADA DE TUBULACAO HIDROSSANITARIA EMBUTIDA COM CONEXOES, Ø 2.1/2" A 4"</t>
  </si>
  <si>
    <t>REMOCAO DE DISPOSITIVOS PARA FUNCIONAMENTO DE APARELHOS SANITARIOS</t>
  </si>
  <si>
    <t>DEMOLICAO DE PISO VINILICO</t>
  </si>
  <si>
    <t>REMOCAO MANUAL DE ENTULHO</t>
  </si>
  <si>
    <t>CORTE E DOBRA DE AÇO CA-50, DIÂMETRO DE 5.0 MM, UTILIZADO EM ESTRUTURAS DIVERSAS, EXCETO LAJES.</t>
  </si>
  <si>
    <t>REVESTIMENTO CERÂMICO PARA PISO COM PLACAS TIPO GRÊS DE DIMENSÕES 35X35 CM APLICADA EM AMBIENTES DE ÁREA MENOR QUE 5 M2.</t>
  </si>
  <si>
    <t>RODAPÉ CERÂMICO DE 7CM DE ALTURA COM PLACAS TIPO GRÊS DE DIMENSÕES 35X35CM</t>
  </si>
  <si>
    <t>CHAPISCO APLICADO EM ALVENARIA (SEM PRESENÇA DE VÃOS) E ESTRUTURAS DE CONCRETO DE FACHADA, COM COLHER DE PEDREIRO. ARGAMASSA TRAÇO 1:3 COMPREPARO MANUAL. AF_06/2014</t>
  </si>
  <si>
    <t>CHAPISCO APLICADO EM ALVENARIAS E ESTRUTURAS DE CONCRETO INTERNAS, COM COLHER DE PEDREIRO. ARGAMASSA TRAÇO 1:3 COM PREPARO MANUAL. AF_06/2014</t>
  </si>
  <si>
    <t>SAUDAM/002</t>
  </si>
  <si>
    <t>16.04</t>
  </si>
  <si>
    <t>FORRO DE PVC EM REGUA DE 100 MM (COM COLOCACAO, EXCLUSIVE ESTRUTURA DE SUPORTE)</t>
  </si>
  <si>
    <t>SINAPI/PA - 11587</t>
  </si>
  <si>
    <t>37,50</t>
  </si>
  <si>
    <t>SINAPI/PA - 3767</t>
  </si>
  <si>
    <t>LIXA EM FOLHA PARA PAREDE OU MADEIRA, NUMERO 120 (COR VERMELHA)</t>
  </si>
  <si>
    <t>MASSA ACRILICA PARA PAREDES INTERIOR/EXTERIOR</t>
  </si>
  <si>
    <t>SINAPI/PA - 4056</t>
  </si>
  <si>
    <t>LIXA EM FOLHA PARA FERRO, NUMERO 150</t>
  </si>
  <si>
    <t>SINAPI/PA - 3768</t>
  </si>
  <si>
    <t>SOLVENTE DILUENTE A BASE DE AGUARRAS</t>
  </si>
  <si>
    <t>SINAPI/PA - 5318</t>
  </si>
  <si>
    <t>APLICAÇÃO MANUAL DE PINTURA COM TINTA LÁTEX ACRÍLICA EM TETO, DUAS DEMÃOS</t>
  </si>
  <si>
    <t>APLICAÇÃO MANUAL DE PINTURA COM TINTA LÁTEX ACRÍLICA EM PAREDES, DUAS DEMÃOS</t>
  </si>
  <si>
    <t>APLICAÇÃO MANUAL DE PINTURA COM TINTA LÁTEX PVA EM PAREDES, DUAS DEMÃOS</t>
  </si>
  <si>
    <t>SEDOP/190218</t>
  </si>
  <si>
    <t>VALOR UNITÁRIO COM BDI (R$)</t>
  </si>
  <si>
    <t>TAPUME DE CHAPA DE MADEIRA COMPENSADA, E= 6MM, COM PINTURA A CAL</t>
  </si>
  <si>
    <t>JANELA DE ALUMINIO, TIPO CORRER OU MAXI AR, CONVENCIONAL, INCLUSIVE ASSENTAMENTO</t>
  </si>
  <si>
    <t>REMOCAO DE FIACÃO ELETRICA</t>
  </si>
  <si>
    <t>COBERTURA COM TELHA DE FIBROCIMENTO ONDULADA, ESPESSURA 6MM, COM CUMEEIRA UNIVERSAL, INCLUSAS JUNTAS DE DILATACAO E ACESSORIOS DE FIXACAO, EXCLUINDO MADEIRAMENTO</t>
  </si>
  <si>
    <t>COBERTURA COM TELHA DE CHAPA DE AÇO ZINCADO, ONDULADA, ESPESSURA DE 0,5MM</t>
  </si>
  <si>
    <t>COBERTURA COM TELHA ONDULADA DE ALUMINIO, ESPESSURA DE 0,5MM</t>
  </si>
  <si>
    <t>COBERTURA COM TELHA ONDULADA DE ALUMINIO, ESPESSURA DE 0,7MM</t>
  </si>
  <si>
    <t>COBERTURA COM TELHA DE ACO ZINCADO, TRAPEZOIDAL, ESPESSURA DE 0,5MM INCLUINDO ACESSORIOS</t>
  </si>
  <si>
    <t>CUMEEIRA UNIVERSAL PARA TELHA DE FIBROCIMENTO ONDULADA ESPESSURA 6MM, INCLUSO JUNTAS DE VEDACAO E ACESSORIOS DE FIXACAO</t>
  </si>
  <si>
    <t>LOCACAO DE ANDAIME METALICO TIPO FACHADEIRO, INCLUSIVE MONTAGEM</t>
  </si>
  <si>
    <t>FIXAÇÃO DE TUBOS HORIZONTAIS DE PVC OU COBRE, DIÂMETROS MENORES OU IGUAIS A 40 MM COM ABRAÇADEIRA METÁLICA FLEXÍVEL 18 MM, FIXADA DIRETAMENTE NA LAJE</t>
  </si>
  <si>
    <t>FIXAÇÃO DE TUBOS HORIZONTAIS DE PVC OU COBRE DIÂMETROS MAIORES QUE 40 MM E MENORES OU IGUAIS A 75 MM COM ABRAÇADEIRA METÁLICA FLEXÍVEL 18 MM, FIXADA DIRETAMENTE NA LAJE</t>
  </si>
  <si>
    <t>FIXAÇÃO DE TUBOS HORIZONTAIS DE PVC OU COBRE DIÂMETROS MAIORES QUE 75 MM COM ABRAÇADEIRA METÁLICA FLEXÍVEL 18 MM, FIXADA DIRETAMENTE NA LAJE</t>
  </si>
  <si>
    <t>ELETRICISTA COM ENCARGOS COMPLEMENTARES</t>
  </si>
  <si>
    <t>h</t>
  </si>
  <si>
    <t>AUXILIAR DE ELETRICISTA COM ENCARGOS COMPLEMENTARES</t>
  </si>
  <si>
    <t>9.3</t>
  </si>
  <si>
    <t>MASTRO SIMPLES DE FERRO GALVANIZADO P/ PARA-RAIOS H=3,00M INCLUINDO BASE - FORNECIMENTO E INSTALACAO</t>
  </si>
  <si>
    <t>un</t>
  </si>
  <si>
    <t>Alterar composição para duas descidas e inserir insumo 4274 (captor)</t>
  </si>
  <si>
    <t>CORDOALHA DE COBRE NU, INCLUSIVE ISOLADORES - 35,00 MM2 - FORNECIMENTO E INSTALACAO</t>
  </si>
  <si>
    <t>FARADAY E FRANKLIN</t>
  </si>
  <si>
    <t>9.5</t>
  </si>
  <si>
    <t xml:space="preserve">PROTEÇÃO DE CORDOALHA DO PÁRA-RAIO COM TUBO DE PVC RIGIDO Ø 50mm (2")x 3,00 m </t>
  </si>
  <si>
    <t>HASTE COPPERWELD 5/8 X 3,0M COM CONECTOR</t>
  </si>
  <si>
    <t>APARELHO SINALIZADOR DE SAIDA DE GARAGEM, COM CELULA FOTOELETRICA - FORNECIMENTO E INSTALACAO</t>
  </si>
  <si>
    <t>CABO DE COBRE FLEXÍVEL ISOLADO, 1,5 MM², ANTI-CHAMA 450/750 V, PARA CIRCUITOS TERMINAIS - FORNECIMENTO E INSTALAÇÃO.</t>
  </si>
  <si>
    <t>CABO DE COBRE FLEXÍVEL ISOLADO, 2,5 MM², ANTI-CHAMA 450/750 V, PARA CIRCUITOS TERMINAIS - FORNECIMENTO E INSTALAÇÃO</t>
  </si>
  <si>
    <t>CABO DE COBRE FLEXÍVEL ISOLADO, 4 MM², ANTI-CHAMA 450/750 V, PARA CIRCUITOS TERMINAIS - FORNECIMENTO E INSTALAÇÃO</t>
  </si>
  <si>
    <t>CABO DE COBRE FLEXÍVEL ISOLADO, 6 MM², ANTI-CHAMA 450/750 V, PARA CIRCUITOS TERMINAIS - FORNECIMENTO E INSTALAÇÃO.</t>
  </si>
  <si>
    <t>CABO DE COBRE FLEXÍVEL ISOLADO, 10 MM², ANTI-CHAMA 450/750 V, PARA CIRCUITOS TERMINAIS - FORNECIMENTO E INSTALAÇÃO</t>
  </si>
  <si>
    <t>CABO DE COBRE FLEXÍVEL ISOLADO, 16 MM², ANTI-CHAMA 450/750 V, PARA CIRCUITOS TERMINAIS - FORNECIMENTO E INSTALAÇÃO.</t>
  </si>
  <si>
    <t>CABO DE COBRE FLEXÍVEL ISOLADO, 25 MM², ANTI-CHAMA 450/750 V, PARA DISTRIBUIÇÃO - FORNECIMENTO E INSTALAÇÃO</t>
  </si>
  <si>
    <t>CABO DE COBRE FLEXÍVEL ISOLADO, 35 MM², ANTI-CHAMA 450/750 V, PARA DISTRIBUIÇÃO - FORNECIMENTO E INSTALAÇÃO.</t>
  </si>
  <si>
    <t>CABO DE COBRE FLEXÍVEL ISOLADO, 50 MM², ANTI-CHAMA 450/750 V, PARA DISTRIBUIÇÃO - FORNECIMENTO E INSTALAÇÃO.</t>
  </si>
  <si>
    <t>CABO DE COBRE FLEXÍVEL ISOLADO, 70 MM², ANTI-CHAMA 450/750 V, PARA DISTRIBUIÇÃO - FORNECIMENTO E INSTALAÇÃO.</t>
  </si>
  <si>
    <t>CABO DE COBRE FLEXÍVEL ISOLADO, 4 MM², ANTI-CHAMA 0,6/1,0 KV, PARA CIRCUITOS TERMINAIS - FORNECIMENTO E INSTALAÇÃO.</t>
  </si>
  <si>
    <t>CABO DE COBRE FLEXÍVEL ISOLADO, 6 MM², ANTI-CHAMA 0,6/1,0 KV, PARA CIR</t>
  </si>
  <si>
    <t>CABO DE COBRE FLEXÍVEL ISOLADO, 10 MM², ANTI-CHAMA 0,6/1,0 KV, PARA CIRCUITOS TERMINAIS - FORNECIMENTO E INSTALAÇÃO.</t>
  </si>
  <si>
    <t>CABO DE COBRE FLEXÍVEL ISOLADO, 16 MM², ANTI-CHAMA 0,6/1,0 KV, PARA CIRCUITOS TERMINAIS - FORNECIMENTO E INSTALAÇÃO</t>
  </si>
  <si>
    <t>CABO DE COBRE FLEXÍVEL ISOLADO, 25 MM², ANTI-CHAMA 0,6/1,0 KV, PARA DISTRIBUIÇÃO - FORNECIMENTO E INSTALAÇÃO</t>
  </si>
  <si>
    <t>CABO DE COBRE FLEXÍVEL ISOLADO, 35 MM², ANTI-CHAMA 0,6/1,0 KV, PARA DISTRIBUIÇÃO - FORNECIMENTO E INSTALAÇÃO.</t>
  </si>
  <si>
    <t>CABO DE COBRE FLEXÍVEL ISOLADO, 50 MM², ANTI-CHAMA 0,6/1,0 KV, PARA DISTRIBUIÇÃO - FORNECIMENTO E INSTALAÇÃO.</t>
  </si>
  <si>
    <t>CABO DE COBRE FLEXÍVEL ISOLADO, 70 MM², ANTI-CHAMA 0,6/1,0 KV, PARA DISTRIBUIÇÃO - FORNECIMENTO E INSTALAÇÃO.</t>
  </si>
  <si>
    <t>CABO DE COBRE FLEXÍVEL ISOLADO, 95 MM², ANTI-CHAMA 0,6/1,0 KV, PARA DISTRIBUIÇÃO - FORNECIMENTO E INSTALAÇÃO.</t>
  </si>
  <si>
    <t>CABO DE COBRE FLEXÍVEL ISOLADO, 120 MM², ANTI-CHAMA 0,6/1,0 KV, PARA DISTRIBUIÇÃO - FORNECIMENTO E INSTALAÇÃO.</t>
  </si>
  <si>
    <t>CABO DE COBRE FLEXÍVEL ISOLADO, 150 MM², ANTI-CHAMA 0,6/1,0 KV, PARA DISTRIBUIÇÃO - FORNECIMENTO E INSTALAÇÃO.</t>
  </si>
  <si>
    <t>CABO DE COBRE FLEXÍVEL ISOLADO, 185 MM², ANTI-CHAMA 0,6/1,0 KV, PARA DISTRIBUIÇÃO - FORNECIMENTO E INSTALAÇÃO.</t>
  </si>
  <si>
    <t>CABO DE COBRE NU 50MM2 - FORNECIMENTO E INSTALACAO</t>
  </si>
  <si>
    <t>CONECTOR PARAFUSO FENDIDO SPLIT-BOLT - PARA CABO DE 16MM2 - FORNECIMENTO E INSTALACAO</t>
  </si>
  <si>
    <t>CONECTOR PARAFUSO FENDIDO SPLIT-BOLT - PARA CABO DE 35MM2 - FORNECIMENTO E INSTALACAO</t>
  </si>
  <si>
    <t>9.33</t>
  </si>
  <si>
    <t>CONECTOR PARAFUSO FENDIDO SPLIT-BOLT - PARA CABO DE 50MM2 - FORNECIMENTO E INSTALACAO</t>
  </si>
  <si>
    <t>FAZER COMPOSIÇÃO</t>
  </si>
  <si>
    <t>9.34</t>
  </si>
  <si>
    <t>CONECTOR PARAFUSO FENDIDO SPLIT-BOLT - PARA CABO DE 70MM2 - FORNECIMENTO E INSTALACAO</t>
  </si>
  <si>
    <t>9.35</t>
  </si>
  <si>
    <t>CONECTOR PARAFUSO FENDIDO SPLIT-BOLT - PARA CABO DE 95MM2 - FORNECIMENTO E INSTALACAO</t>
  </si>
  <si>
    <t>9.36</t>
  </si>
  <si>
    <t>CONECTOR PARAFUSO FENDIDO SPLIT-BOLT - PARA CABO DE 185MM2 - FORNECIMENTO E INSTALACAO</t>
  </si>
  <si>
    <t>TERMINAL OU CONECTOR DE PRESSAO - PARA CABO 10MM² - FORNECIMENTO E INSTALAÇÃO</t>
  </si>
  <si>
    <t>TERMINAL OU CONECTOR DE PRESSAO - PARA CABO 16MM² - FORNECIMENTO E INSTALAÇÃO</t>
  </si>
  <si>
    <t>TERMINAL OU CONECTOR DE PRESSAO - PARA CABO 25MM² - FORNECIMENTO E INSTAÇÃO</t>
  </si>
  <si>
    <t>TERMINAL OU CONECTOR DE PRESSAO - PARA CABO 35MM² - FORNECIMENTO E INSTALÇÃO</t>
  </si>
  <si>
    <t>TERMINAL OU CONECTOR DE PRESSAO - PARA CABO 50MM² - FORNECIMENTO E INSTALAÇÃO</t>
  </si>
  <si>
    <t>TERMINAL OU CONECTOR DE PRESSAO - PARA CABO 70MM² - FORNECIMENTO E INSTALAÇÃO</t>
  </si>
  <si>
    <t>TERMINAL OU CONECTOR DE PRESSAO - PARA CABO 95MM² - FORNECIMENTO E INSTALAÇÃO</t>
  </si>
  <si>
    <t>ELETRODUTO RÍGIDO ROSCÁVEL, PVC, DN 3/4", PARA CIRCUITOS TERMINAIS, INSTALADO EM PAREDE - FORNECIMENTO E INSTALAÇÃO.</t>
  </si>
  <si>
    <t>ELETRODUTO RÍGIDO ROSCÁVEL, PVC, DN 1", PARA CIRCUITOS TERMINAIS, INSTALADO EM PAREDE - FORNECIMENTO E INSTALAÇÃO</t>
  </si>
  <si>
    <t>ELETRODUTO RÍGIDO ROSCÁVEL, PVC, DN 1 1/4", PARA CIRCUITOS TERMINAIS, INSTALADO EM PAREDE - FORNECIMENTO E INSTALAÇÃO</t>
  </si>
  <si>
    <t>ELETRODUTO RÍGIDO ROSCÁVEL, PVC, DN 1 1/2" - FORNECIMENTO E INSTALAÇÃO</t>
  </si>
  <si>
    <t>ELETRODUTO RÍGIDO ROSCÁVEL, PVC, DN 2 1/2" - FORNECIMENTO E INSTALAÇÃO</t>
  </si>
  <si>
    <t>ELETRODUTO RÍGIDO ROSCÁVEL, PVC, DN 4" - FORNECIMENTO E INSTALAÇÃO</t>
  </si>
  <si>
    <t>ELETRODUTO DE ACO GALVANIZADO ELETROLITICO DN 3/4'', TIPO LEVE FORNECIMENTO E INSTALACAO</t>
  </si>
  <si>
    <t>ELETRODUTO DE ACO GALVANIZADO ELETROLITICO DN  1'', TIPO LEVE - FORNECIMENTO E INSTALACAO</t>
  </si>
  <si>
    <t>ELETRODUTO DE ACO GALVANIZADO ELETROLITICO DN 40MM (1 1/2), TIPO SEMI-PESADO - FORNECIMENTO E INSTALACAO</t>
  </si>
  <si>
    <t>ELETRODUTO DE ACO GALVANIZADO ELETROLITICO DN 50MM (2 ), TIPO SEMI-PESADO - FORNECIMENTO E INSTALACAO</t>
  </si>
  <si>
    <t>LUVA PARA ELETRODUTO, PVC, ROSCÁVEL, DN 25 MM (3/4"), PARA CIRCUITOS TERMINAIS, INSTALADA EM PAREDE - FORNECIMENTO E INSTALAÇÃO. AF_12/2015</t>
  </si>
  <si>
    <t>LUVA PARA ELETRODUTO, PVC, ROSCÁVEL, DN 32 MM (1"), PARA CIRCUITOS TERMINAIS, INSTALADA EM PAREDE - FORNECIMENTO E INSTALAÇÃO. AF_12/2015</t>
  </si>
  <si>
    <t>LUVA PARA ELETRODUTO, PVC, ROSCÁVEL, DN 40 MM (1 1/4"), PARA CIRCUITOS TERMINAIS, INSTALADA EM PAREDE - FORNECIMENTO E INSTALAÇÃO. AF_12/2015</t>
  </si>
  <si>
    <t>9.59</t>
  </si>
  <si>
    <t>LUVA PARA ELETRODUTO, PVC, ROSCÁVEL, DN 1 1/2", PARA CIRCUITOS TERMINAIS, INSTALADA EM PAREDE - FORNECIMENTO E INSTALAÇÃO. AF_12/2015</t>
  </si>
  <si>
    <t>9.60</t>
  </si>
  <si>
    <t>LUVA PARA ELETRODUTO, PVC, ROSCÁVEL, DN 2", PARA CIRCUITOS TERMINAIS, INSTALADA EM PAREDE - FORNECIMENTO E INSTALAÇÃO. AF_12/2015</t>
  </si>
  <si>
    <t>9.61</t>
  </si>
  <si>
    <t>LUVA PARA ELETRODUTO, PVC, ROSCÁVEL, DN 2 1/2", PARA CIRCUITOS TERMINAIS, INSTALADA EM PAREDE - FORNECIMENTO E INSTALAÇÃO. AF_12/2015</t>
  </si>
  <si>
    <t>9.62</t>
  </si>
  <si>
    <t>LUVA PARA ELETRODUTO, PVC, ROSCÁVEL, DN 3", PARA CIRCUITOS TERMINAIS, INSTALADA EM PAREDE - FORNECIMENTO E INSTALAÇÃO. AF_12/2015</t>
  </si>
  <si>
    <t>9.63</t>
  </si>
  <si>
    <t>LUVA PARA ELETRODUTO, PVC, ROSCÁVEL, DN 4", PARA CIRCUITOS TERMINAIS, INSTALADA EM PAREDE - FORNECIMENTO E INSTALAÇÃO. AF_12/2015</t>
  </si>
  <si>
    <t>CURVA 90 GRAUS PARA ELETRODUTO, PVC, ROSCÁVEL, DN 20 MM (1/2"), PARA CIRCUITOS TERMINAIS, INSTALADA EM FORRO - FORNECIMENTO E INSTALAÇÃO</t>
  </si>
  <si>
    <t>CURVA 90 GRAUS PARA ELETRODUTO, PVC, ROSCÁVEL, DN 25 MM (3/4"), PARA CIRCUITOS TERMINAIS, INSTALADA EM FORRO - FORNECIMENTO E INSTALAÇÃO</t>
  </si>
  <si>
    <t>CURVA 90 GRAUS PARA ELETRODUTO, PVC, ROSCÁVEL, DN 32 MM (1"), PARA CIRCUITOS TERMINAIS, INSTALADA EM FORRO - FORNECIMENTO E INSTALAÇÃO</t>
  </si>
  <si>
    <t>CURVA 90 GRAUS PARA ELETRODUTO, PVC, ROSCÁVEL, DN 40 MM (1 1/4"), PARA CIRCUITOS TERMINAIS, INSTALADA EM FORRO - FORNECIMENTO E INSTALAÇÃO</t>
  </si>
  <si>
    <t>9.68</t>
  </si>
  <si>
    <t>CURVA 90 GRAUS PARA ELETRODUTO, PVC, ROSCÁVEL, DN 60 MM (2"), PARA CIRCUITOS TERMINAIS, INSTALADA EM FORRO - FORNECIMENTO E INSTALAÇÃO</t>
  </si>
  <si>
    <t>9.69</t>
  </si>
  <si>
    <t>CURVA 90 GRAUS PARA ELETRODUTO, PVC, ROSCÁVEL, DN 75 MM (2 1/2"), PARA CIRCUITOS TERMINAIS, INSTALADA EM FORRO - FORNECIMENTO E INSTALAÇÃO</t>
  </si>
  <si>
    <t>9.70</t>
  </si>
  <si>
    <t>CURVA 90 GRAUS PARA ELETRODUTO, PVC, ROSCÁVEL, DN 85 MM (3"), PARA CIRCUITOS TERMINAIS, INSTALADA EM FORRO - FORNECIMENTO E INSTALAÇÃO</t>
  </si>
  <si>
    <t>9.71</t>
  </si>
  <si>
    <t>CURVA 90º P/ ELET. PVC 4" (IE)</t>
  </si>
  <si>
    <t>9.72</t>
  </si>
  <si>
    <t>LUVA P/ ELET. F°G° DE 3/4" (IE)</t>
  </si>
  <si>
    <t>9.73</t>
  </si>
  <si>
    <t>LUVA P/ ELET. F°G° DE 1" (IE)</t>
  </si>
  <si>
    <t>9.74</t>
  </si>
  <si>
    <t>LUVA P/ ELET. F°G° DE 1 1/2" (IE)</t>
  </si>
  <si>
    <t>9.75</t>
  </si>
  <si>
    <t>LUVA P/ ELET. F°G° DE 2" (IE)</t>
  </si>
  <si>
    <t>9.76</t>
  </si>
  <si>
    <t>CURVA 90° P/ ELET. F°G° DE 3/4" (IE)</t>
  </si>
  <si>
    <t>9.77</t>
  </si>
  <si>
    <t>CURVA 90° P/ ELET. F°G° DE 1" (IE)</t>
  </si>
  <si>
    <t>9.78</t>
  </si>
  <si>
    <t>CURVA 90° P/ ELET. F°G° DE 1 1/2" (IE)</t>
  </si>
  <si>
    <t>9.79</t>
  </si>
  <si>
    <t>UNIDUT RETO 1''</t>
  </si>
  <si>
    <t>9.80</t>
  </si>
  <si>
    <t>UNIDUT RETO 2''</t>
  </si>
  <si>
    <t>Fazer composição</t>
  </si>
  <si>
    <t>9.81</t>
  </si>
  <si>
    <t>UNIDUT CURVO COM TAMPA 1''</t>
  </si>
  <si>
    <t>9.82</t>
  </si>
  <si>
    <t>UNIDUT CURVO COM TAMPA 2''</t>
  </si>
  <si>
    <t>9.83</t>
  </si>
  <si>
    <t>UNIDUT CÔNICO 1''</t>
  </si>
  <si>
    <t>9.84</t>
  </si>
  <si>
    <t>UNIDUT CÔNICO 2''</t>
  </si>
  <si>
    <t>9.85</t>
  </si>
  <si>
    <t>BRAÇADEIRA METÁLICA TIPO "D" C/ CUNHA DE FIXAÇÃO 3/4''</t>
  </si>
  <si>
    <t>9.86</t>
  </si>
  <si>
    <t>BRAÇADEIRA METÁLICA TIPO "D" C/ CUNHA DE FIXAÇÃO 1''</t>
  </si>
  <si>
    <t>FAZER COMPOSIÇÃO ALTERANDO INSUMO</t>
  </si>
  <si>
    <t>9.87</t>
  </si>
  <si>
    <t>BRAÇADEIRA METÁLICA TIPO "D" C/ CUNHA DE FIXAÇÃO 1 1/4''</t>
  </si>
  <si>
    <t>9.88</t>
  </si>
  <si>
    <t>BRAÇADEIRA METÁLICA TIPO "D" C/ CUNHA DE FIXAÇÃO 1 1/2''</t>
  </si>
  <si>
    <t>9.89</t>
  </si>
  <si>
    <t>BRAÇADEIRA METÁLICA TIPO "D" C/ CUNHA DE FIXAÇÃO 2''</t>
  </si>
  <si>
    <t>9.90</t>
  </si>
  <si>
    <t>BRAÇADEIRA METÁLICA TIPO "D" C/ CUNHA DE FIXAÇÃO 2 1/2''</t>
  </si>
  <si>
    <t>9.91</t>
  </si>
  <si>
    <t>BRAÇADEIRA METÁLICA TIPO "D" C/ CUNHA DE FIXAÇÃO 3''</t>
  </si>
  <si>
    <t>9.92</t>
  </si>
  <si>
    <t>BRAÇADEIRA METÁLICA TIPO "D" C/ CUNHA DE FIXAÇÃO 4''</t>
  </si>
  <si>
    <t>73861/008</t>
  </si>
  <si>
    <t>CONDULETE 3/4" EM LIGA DE ALUMÍNIO FUNDIDO TIPO "E" - FORNECIMENTO E INSTALACAO</t>
  </si>
  <si>
    <t>73861/009</t>
  </si>
  <si>
    <t>CONDULETE 1" EM LIGA DE ALUMÍNIO FUNDIDO TIPO "E" - FORNECIMENTO E INSTALACAO</t>
  </si>
  <si>
    <t>9.95</t>
  </si>
  <si>
    <t>CONDULETE 1  1/2" EM LIGA DE ALUMÍNIO FUNDIDO TIPO "E" - FORNECIMENTO E INSTALACAO</t>
  </si>
  <si>
    <t>9.96</t>
  </si>
  <si>
    <t>CONDULETE 2" EM LIGA DE ALUMÍNIO FUNDIDO TIPO "E" - FORNECIMENTO E INSTALACAO</t>
  </si>
  <si>
    <t>73861/020</t>
  </si>
  <si>
    <t>CONDULETE 3/4" EM LIGA DE ALUMÍNIO FUNDIDO TIPO "T" - FORNECIMENTO E INSTALACAO</t>
  </si>
  <si>
    <t>73861/021</t>
  </si>
  <si>
    <t>CONDULETE 1" EM LIGA DE ALUMÍNIO FUNDIDO TIPO "T" - FORNECIMENTO E INSTALACAO</t>
  </si>
  <si>
    <t>9.99</t>
  </si>
  <si>
    <t>CONDULETE 1 1/2" EM LIGA DE ALUMÍNIO FUNDIDO TIPO "T" - FORNECIMENTO E INSTALACAO</t>
  </si>
  <si>
    <t>9.100</t>
  </si>
  <si>
    <t>CONDULETE 2" EM LIGA DE ALUMÍNIO FUNDIDO TIPO "T" - FORNECIMENTO E INSTALACAO</t>
  </si>
  <si>
    <t>73861/005</t>
  </si>
  <si>
    <t>CONDULETE 3/4" EM LIGA DE ALUMÍNIO FUNDIDO TIPO "C" - FORNECIMENTO E INSTALACAO</t>
  </si>
  <si>
    <t>73861/006</t>
  </si>
  <si>
    <t>CONDULETE 1" EM LIGA DE ALUMÍNIO FUNDIDO TIPO "C" - FORNECIMENTO E INSTALACAO</t>
  </si>
  <si>
    <t>9.103</t>
  </si>
  <si>
    <t>CONDULETE 1  1/2" EM LIGA DE ALUMÍNIO FUNDIDO TIPO "C" - FORNECIMENTO E INSTALACAO</t>
  </si>
  <si>
    <t>9.104</t>
  </si>
  <si>
    <t>CONDULETE 2" EM LIGA DE ALUMÍNIO FUNDIDO TIPO "C" - FORNECIMENTO E INSTALACAO</t>
  </si>
  <si>
    <t>73861/017</t>
  </si>
  <si>
    <t>CONDULETE 3/4" EM LIGA DE ALUMÍNIO FUNDIDO TIPO "X" - FORNECIMENTO E INSTALACAO</t>
  </si>
  <si>
    <t>73861/018</t>
  </si>
  <si>
    <t>CONDULETE 1" EM LIGA DE ALUMÍNIO FUNDIDO TIPO "X" - FORNECIMENTO E INSTALACAO</t>
  </si>
  <si>
    <t>9.107</t>
  </si>
  <si>
    <t>73861/019</t>
  </si>
  <si>
    <t>CONDULETE 1 1/2" EM LIGA DE ALUMÍNIO FUNDIDO TIPO "X" - FORNECIMENTO E INSTALACAO</t>
  </si>
  <si>
    <t>9.108</t>
  </si>
  <si>
    <t>CONDULETE 2" EM LIGA DE ALUMÍNIO FUNDIDO TIPO "X" - FORNECIMENTO E INSTALACAO</t>
  </si>
  <si>
    <t>9.109</t>
  </si>
  <si>
    <t>TAMPA CEGA 4"X2" METÁLICA</t>
  </si>
  <si>
    <t>9.110</t>
  </si>
  <si>
    <t>TAMPA CEGA 4"X4" METÁLICA</t>
  </si>
  <si>
    <t>9.111</t>
  </si>
  <si>
    <t>TAMPA CEGA 4"X2" PLÁSTICA</t>
  </si>
  <si>
    <t>9.112</t>
  </si>
  <si>
    <t>9.113</t>
  </si>
  <si>
    <t xml:space="preserve">CAIXA DE PASSAGEM EM CHAPA DE AÇO COM TAMPA PARAFUSADA, DIMENSÕES 100 X 100 X 80 MM </t>
  </si>
  <si>
    <t>9.114</t>
  </si>
  <si>
    <t xml:space="preserve">CAIXA DE PASSAGEM EM CHAPA DE AÇO COM TAMPA PARAFUSADA, DIMENSÕES 200 X 200 X 100 MM </t>
  </si>
  <si>
    <t>9.115</t>
  </si>
  <si>
    <t>SBC</t>
  </si>
  <si>
    <t>ELETROCALHA METALICA PERFURADA SEM VIROLA, 100x50x3000mm</t>
  </si>
  <si>
    <t>9.116</t>
  </si>
  <si>
    <t>CURVA HORIZONTAL 90°P/ELETROCALHA 100x50x3000mm, COM ACESSÓRIOS DE FIXAÇÃO</t>
  </si>
  <si>
    <t>9.117</t>
  </si>
  <si>
    <t>CURVA VERTICAL EXTERNA 90°P/ELETROCALHA 100x50x3000mm, COM ACESSÓRIOS DE FIXAÇÃO</t>
  </si>
  <si>
    <t>9.118</t>
  </si>
  <si>
    <t>CURVA VERTICAL INTERNA 90°P/ELETROCALHA 100x50x3000mm, COM ACESSÓRIOS DE FIXAÇÃO</t>
  </si>
  <si>
    <t>9.119</t>
  </si>
  <si>
    <t>Tê HORIZINTAL 90° P/ELETROCALHA 100x50x3000mm COM ACESÓRIOS DE FIXAÇÃO</t>
  </si>
  <si>
    <t>9.120</t>
  </si>
  <si>
    <t>SAÍDA LATERAL P/ ELETRODUTO 3/4''</t>
  </si>
  <si>
    <t>9.121</t>
  </si>
  <si>
    <t>SAÍDA LATERAL P/ ELETRODUTO 1''</t>
  </si>
  <si>
    <t>9.122</t>
  </si>
  <si>
    <t>SAÍDA LATERAL P/ ELETRODUTO 1 1/2''</t>
  </si>
  <si>
    <t xml:space="preserve">PE Nº 78/2016 - TJ/SC                                                                                                                             </t>
  </si>
  <si>
    <t>INSTALAÇÃO DE ACESSÓRIO PARA ELETROCALHA 100X50 MM</t>
  </si>
  <si>
    <t>9.124</t>
  </si>
  <si>
    <t>CANALETA 50x20mm SISTEMA X COMPLETA</t>
  </si>
  <si>
    <t>DISJUNTOR MONOPOLAR TIPO DIN, CORRENTE NOMINAL DE 10A - FORNECIMENTO E INSTALAÇÃO.</t>
  </si>
  <si>
    <t>DISJUNTOR MONOPOLAR TIPO DIN, CORRENTE NOMINAL DE 16A - FORNECIMENTO E INSTALAÇÃO.</t>
  </si>
  <si>
    <t>DISJUNTOR MONOPOLAR TIPO DIN, CORRENTE NOMINAL DE 20A - FORNECIMENTO E INSTALAÇÃO.</t>
  </si>
  <si>
    <t>DISJUNTOR MONOPOLAR TIPO DIN, CORRENTE NOMINAL DE 25A - FORNECIMENTO E INSTALAÇÃO.</t>
  </si>
  <si>
    <t>DISJUNTOR MONOPOLAR TIPO DIN, CORRENTE NOMINAL DE 32A - FORNECIMENTO E INSTALAÇÃO.</t>
  </si>
  <si>
    <t>DISJUNTOR MONOPOLAR TIPO DIN, CORRENTE NOMINAL DE 40A - FORNECIMENTO E INSTALAÇÃO.</t>
  </si>
  <si>
    <t>DISJUNTOR MONOPOLAR TIPO DIN, CORRENTE NOMINAL DE 50A - FORNECIMENTO E INSTALAÇÃO.</t>
  </si>
  <si>
    <t>DISJUNTOR BIPOLAR TIPO DIN, CORRENTE NOMINAL DE 16A - FORNECIMENTO E INSTALAÇÃO.</t>
  </si>
  <si>
    <t>DISJUNTOR BIPOLAR TIPO DIN, CORRENTE NOMINAL DE 20A - FORNECIMENTO E INSTALAÇÃO.</t>
  </si>
  <si>
    <t>DISJUNTOR BIPOLAR TIPO DIN, CORRENTE NOMINAL DE 25A - FORNECIMENTO E INSTALAÇÃO.</t>
  </si>
  <si>
    <t>DISJUNTOR BIPOLAR TIPO DIN, CORRENTE NOMINAL DE 32A - FORNECIMENTO E INSTALAÇÃO.</t>
  </si>
  <si>
    <t>DISJUNTOR BIPOLAR TIPO DIN, CORRENTE NOMINAL DE 40A - FORNECIMENTO E INSTALAÇÃO.</t>
  </si>
  <si>
    <t>DISJUNTOR BIPOLAR TIPO DIN, CORRENTE NOMINAL DE 50A - FORNECIMENTO E INSTALAÇÃO.</t>
  </si>
  <si>
    <t>DISJUNTOR TRIPOLAR TIPO DIN, CORRENTE NOMINAL DE 32A - FORNECIMENTO E INSTALAÇÃO.</t>
  </si>
  <si>
    <t>DISJUNTOR TRIPOLAR TIPO DIN, CORRENTE NOMINAL DE 40A - FORNECIMENTO E INSTALAÇÃO.</t>
  </si>
  <si>
    <t>DISJUNTOR TRIPOLAR TIPO DIN, CORRENTE NOMINAL DE 50A - FORNECIMENTO E INSTALAÇÃO.</t>
  </si>
  <si>
    <t>9.141</t>
  </si>
  <si>
    <t xml:space="preserve">DISJUNTOR TRIPOLAR, PADRÃO IEC, DE 60 A 100 A EM QUADRO DE DISTRIBUIÇÃO </t>
  </si>
  <si>
    <t>74130/006</t>
  </si>
  <si>
    <t xml:space="preserve">DISJUNTOR TRIPOLAR, PADRÃO IEC, DE 125 A 150 A EM QUADRO DE DISTRIBUIÇÃO </t>
  </si>
  <si>
    <t xml:space="preserve">DISJUNTOR TRIPOLAR, PADRÃO NEMA, DE 120 A 175 A </t>
  </si>
  <si>
    <t>74130/007</t>
  </si>
  <si>
    <t xml:space="preserve">DISJUNTOR TRIPOLAR, PADRÃO NEMA, DE 200 A 300 A </t>
  </si>
  <si>
    <t>74130/008</t>
  </si>
  <si>
    <t xml:space="preserve">DISJUNTOR TRIPOLAR, PADRÃO NEMA, DE 300 A 400 A </t>
  </si>
  <si>
    <t>74130/009</t>
  </si>
  <si>
    <t xml:space="preserve">DISJUNTOR TRIPOLAR, PADRÃO NEMA, DE 500 A 600 A </t>
  </si>
  <si>
    <t>9.147</t>
  </si>
  <si>
    <t>INTERRUPTOR DIFERENCIAL RESIDUAL, 30mA, 25A, 2P</t>
  </si>
  <si>
    <t>fazer composição</t>
  </si>
  <si>
    <t>9.148</t>
  </si>
  <si>
    <t>INTERRUPTOR DIFERENCIAL RESIDUAL, 30mA, 40A, 2P</t>
  </si>
  <si>
    <t>9.149</t>
  </si>
  <si>
    <t>INTERRUPTOR DIFERENCIAL RESIDUAL, 30mA, 63A, 4P</t>
  </si>
  <si>
    <t>9.150</t>
  </si>
  <si>
    <t>INTERRUPTOR DIFERENCIAL RESIDUAL, 30mA, 80A, 4P</t>
  </si>
  <si>
    <t>9.151</t>
  </si>
  <si>
    <t>INTERRUPTOR DIFERENCIAL RESIDUAL, 30mA, 100A, 4P</t>
  </si>
  <si>
    <t>9.152</t>
  </si>
  <si>
    <t>INTERRUPTOR DIFERENCIAL RESIDUAL, 30mA, 125A, 4P</t>
  </si>
  <si>
    <t>9.153</t>
  </si>
  <si>
    <t>SUPRESSOR CONTRA SURTO 40/45kA</t>
  </si>
  <si>
    <t>CONTATOR TRIPOLAR I NOMINAL 12A - FORNECIMENTO E INSTALACAO INCLUSIVE ELETROTÉCNICO</t>
  </si>
  <si>
    <t>CONTATOR TRIPOLAR I NOMINAL 25A - FORNECIMENTO E INSTALACAO INCLUSIVE ELETROTÉCNICO</t>
  </si>
  <si>
    <t>9.156</t>
  </si>
  <si>
    <t>CONTATOR TRIPOLAR I NOMINAL 50A - FORNECIMENTO E INSTALACAO INCLUSIVE ELETROTÉCNICO</t>
  </si>
  <si>
    <t>QUADRO DE DISTRIBUICAO DE ENERGIA P/ 8 DISJUNTORES TERMOMAGNETICOS MONOPOLARES, PADRÃO IEC, SEM BARRAMENTO, DE SOBREPOR, EM CHAPA METALICA - FORNECIMENTO E INSTALACAO</t>
  </si>
  <si>
    <t>74131/4</t>
  </si>
  <si>
    <t xml:space="preserve">QUADRO DE DISTRIBUIÇÃO DE ENERGIA EM CHAPA DE AÇO DE EMBUTIR, ATÉ 16 DISJUNTORES COM BARRAMENTOS (IN=100A), PADRÃO IEC </t>
  </si>
  <si>
    <t>74131/6</t>
  </si>
  <si>
    <t xml:space="preserve">QUADRO DE DISTRIBUIÇÃO DE ENERGIA EM CHAPA DE AÇO DE EMBUTIR, ATÉ 34 DISJUNTORES COM BARRAMENTOS (IN=100A), PADRÃO IEC </t>
  </si>
  <si>
    <t>74131/8</t>
  </si>
  <si>
    <t xml:space="preserve">QUADRO DE DISTRIBUIÇÃO DE ENERGIA EM CHAPA DE AÇO DE EMBUTIR, ATÉ 56 DISJUNTORES COM BARRAMENTOS (IN=150A), PADRÃO IEC </t>
  </si>
  <si>
    <t xml:space="preserve">QUADRO DE DISTRIBUIÇÃO DE ENERGIA EM CHAPA DE AÇO DE SOBREPOR, ATÉ 16 DISJUNTORES COM BARRAMENTOS (IN=100A), PADRÃO IEC </t>
  </si>
  <si>
    <t xml:space="preserve">QUADRO DE DISTRIBUIÇÃO DE ENERGIA EM CHAPA DE AÇO DE SOBREPOR, ATÉ 34 DISJUNTORES COM BARRAMENTOS (IN=100A), PADRÃO IEC </t>
  </si>
  <si>
    <t>74131/7</t>
  </si>
  <si>
    <t xml:space="preserve">QUADRO DE DISTRIBUIÇÃO DE ENERGIA EM CHAPA DE AÇO DE SOBREPOR, ATÉ 44 DISJUNTORES COM BARRAMENTOS (IN=150A), PADRÃO IEC </t>
  </si>
  <si>
    <t xml:space="preserve">QUADRO DE DISTRIBUIÇÃO DE ENERGIA EM CHAPA DE AÇO DE SOBREPOR, ATÉ 56 DISJUNTORES COM BARRAMENTOS (IN=225A), PADRÃO IEC </t>
  </si>
  <si>
    <t>INTERRUPTOR SIMPLES (1 MÓDULO), 10A/250V, INCLUINDO SUPORTE E PLACA - FORNECIMENTO E INSTALAÇÃO</t>
  </si>
  <si>
    <t>INTERRUPTOR SIMPLES (2 MÓDULO), 10A/250V, INCLUINDO SUPORTE E PLACA - FORNECIMENTO E INSTALAÇÃO</t>
  </si>
  <si>
    <t>INTERRUPTOR SIMPLES (3 MÓDULO), 10A/250V, INCLUINDO SUPORTE E PLACA - FORNECIMENTO E INSTALAÇÃO</t>
  </si>
  <si>
    <t>INTERRUPTOR DUPLO CONJUGADO COM TOMADA 2P+T (E MÓDULO), 10A/250V, INCLUINDO SUPORTE E PLACA - FORNECIMENTO E INSTALAÇÃO</t>
  </si>
  <si>
    <t>9.169</t>
  </si>
  <si>
    <t>SENSOR DE PRESENÇA COM FOTOCÉLULA, DE EMBUTIR, PARA PAREDE</t>
  </si>
  <si>
    <t>9.170</t>
  </si>
  <si>
    <t>SENSOR DE PRESENÇA COM FOTOCÉLULA, DE SOBREPOR, PARA TETO</t>
  </si>
  <si>
    <t>CHAVE DE BOIA AUTOMÁTICA</t>
  </si>
  <si>
    <t>CHAVE DE BOIA AUTOMÁTICA SUPERIOR 10A/250V - FORNECIMENTO E INSTALACAO</t>
  </si>
  <si>
    <t>TOMADA BAIXA DE EMBUTIR (1 MÓDULO), 2P+T 10 A, INCLUINDO SUPORTE E PLACA - FORNECIMENTO E INSTALAÇÃO.</t>
  </si>
  <si>
    <t>TOMADA MÉDIA DE EMBUTIR (2 MÓDULOS), 2P+T 10 A, SEM SUPORTE E SEM PLACA - FORNECIMENTO E INSTALAÇÃO.</t>
  </si>
  <si>
    <t>TOMADA BAIXA DE EMBUTIR (1 MÓDULO), 2P+T 20 A, INCLUINDO SUPORTE E PLACA - FORNECIMENTO E INSTALAÇÃO.</t>
  </si>
  <si>
    <t>9.176</t>
  </si>
  <si>
    <t>CAIXA AIRSTOP P/ DISJUNTOR BIPOLAR DE EMBUTIR ATÉ 50A</t>
  </si>
  <si>
    <t>9.177</t>
  </si>
  <si>
    <t xml:space="preserve">TOMADA PARA TELEFONE 4P E UM CONECTOR RJ-11, COM PLACA </t>
  </si>
  <si>
    <t>9.178</t>
  </si>
  <si>
    <t>LUMINÁRIA PARA LÂMP. FLUORESCENTES, DE SOBREPOR, COM REFLETOR E ALETAS PARABÓLICAS EM ALUMÍNIO P/ 1x16W</t>
  </si>
  <si>
    <t>9.179</t>
  </si>
  <si>
    <t>LUMINÁRIA PARA LÂMP. FLUORESCENTES, DE SOBREPOR, COM REFLETOR E ALETAS PARABÓLICAS EM ALUMÍNIO P/ 2x16W</t>
  </si>
  <si>
    <t>9.180</t>
  </si>
  <si>
    <t>LUMINÁRIA PARA LÂMP. FLUORESCENTES, DE SOBREPOR, COM REFLETOR E ALETAS PARABÓLICAS EM ALUMÍNIO P/ 1x32W</t>
  </si>
  <si>
    <t>9.181</t>
  </si>
  <si>
    <t>LUMINÁRIA PARA LÂMP. FLUORESCENTES, DE SOBREPOR, COM REFLETOR E ALETAS PARABÓLICAS EM ALUMÍNIO P/ 2x32W</t>
  </si>
  <si>
    <t>9.182</t>
  </si>
  <si>
    <t>LUMINÁRIA PARA LÂMP. LED, DE SOBREPOR, COM REFLETOR E ALETAS PARABÓLICAS EM ALUMÍNIO P/ 2x9/10W</t>
  </si>
  <si>
    <t>9.183</t>
  </si>
  <si>
    <t>LUMINÁRIA PARA LÂMP. LED, DE SOBREPOR, COM REFLETOR E ALETAS PARABÓLICAS EM ALUMÍNIO P/ 2x18/20W</t>
  </si>
  <si>
    <t>9.184</t>
  </si>
  <si>
    <t>LUMINARIA GLOBO VIDRO LEITOSO/PLAFONIER/BOCAL/LAMPADA LED OU FLURESCENTE 12/15W</t>
  </si>
  <si>
    <t>LÂMPADA FLUORESCENTE 16W</t>
  </si>
  <si>
    <t>LÂMPADA FLUORESCENTE 32W</t>
  </si>
  <si>
    <t>9.187</t>
  </si>
  <si>
    <t>REATOR PARA LAMPADA FLUORESCENTE 1X16W PARTIDA RAPIDA FORNECIMENTO E INSTALACAO</t>
  </si>
  <si>
    <t>9.188</t>
  </si>
  <si>
    <t>REATOR PARA LAMPADA FLUORESCENTE 2X16W PARTIDA RAPIDA FORNECIMENTO E INSTALACAO</t>
  </si>
  <si>
    <t>9.189</t>
  </si>
  <si>
    <t>REATOR PARA LAMPADA FLUORESCENTE 1X32W PARTIDA RAPIDA FORNECIMENTO E INSTALACAO</t>
  </si>
  <si>
    <t>9.190</t>
  </si>
  <si>
    <t>REATOR PARA LAMPADA FLUORESCENTE 2X32W PARTIDA RAPIDA FORNECIMENTO E INSTALACAO</t>
  </si>
  <si>
    <t>9.191</t>
  </si>
  <si>
    <t>LAMPADA LED 10 W BIVOLT BRANCA, FORMATO TRADICIONAL (BASE E27)</t>
  </si>
  <si>
    <t>FAZER COMPOSIÇÃO ALTERANDO INSUMO - 38194</t>
  </si>
  <si>
    <t>9.192</t>
  </si>
  <si>
    <t>LAMPADA LED 6 W BIVOLT BRANCA, FORMATO TRADICIONAL (BASE E27)</t>
  </si>
  <si>
    <t>FAZER COMPOSIÇÃO ALTERANDO INSUMO - 38193</t>
  </si>
  <si>
    <t>9.193</t>
  </si>
  <si>
    <t>LÂMPADA LED TUBULAR T8 18/20W</t>
  </si>
  <si>
    <t>FAZER COMPOSIÇÃO ALTERANDO INSUMO - 39387</t>
  </si>
  <si>
    <t>9.194</t>
  </si>
  <si>
    <t>LÂMPADA LED TUBULAR T8 9/10W</t>
  </si>
  <si>
    <t>FAZER COMPOSIÇÃO ALTERANDO INSUMO - 39386</t>
  </si>
  <si>
    <t>9.195</t>
  </si>
  <si>
    <t>74246/001</t>
  </si>
  <si>
    <t>REFLETOR DE LED, RGB, 100W IP65</t>
  </si>
  <si>
    <t>9.196</t>
  </si>
  <si>
    <t>REFLETOR DE LED, RGB, 10W IP65</t>
  </si>
  <si>
    <t>9.197</t>
  </si>
  <si>
    <t>LUMINÁRIA DE LED EXTERNA PARA POSTE 50/60W IP65</t>
  </si>
  <si>
    <t>9.198</t>
  </si>
  <si>
    <t>73769/001</t>
  </si>
  <si>
    <t>POSTE ACO CONICO CONTINUO CURVO SIMPLES SEM BASE C/JANELA 3M (INSPECAO) - FORNECIMENTO E INSTALACAO</t>
  </si>
  <si>
    <t>9.199</t>
  </si>
  <si>
    <t>LÂMPADA LED PAR 20</t>
  </si>
  <si>
    <t>9.200</t>
  </si>
  <si>
    <t>LÂMPADA LED AR 70</t>
  </si>
  <si>
    <t>9.201</t>
  </si>
  <si>
    <t>LÂMPADA LED DICRÓICA</t>
  </si>
  <si>
    <t>9.202</t>
  </si>
  <si>
    <t>TRANSFORMADOR ELETRÔNICO PARA LÂMPADAS LED 220/12V 15W</t>
  </si>
  <si>
    <t>RELE FOTOELETRICO P/ COMANDO DE ILUMINACAO EXTERNA 110V/1000W - FORNECIMENTO E INSTALACAO</t>
  </si>
  <si>
    <t>9.204</t>
  </si>
  <si>
    <t xml:space="preserve">VENTILADOR DE TETO 4 HÉLICES, COM CHAVE LIGA-DESLIGA E REVERSÃO </t>
  </si>
  <si>
    <t>9.205</t>
  </si>
  <si>
    <t xml:space="preserve">TOMADA 2P+T DE SOBREPOR P/ SISTEMA X </t>
  </si>
  <si>
    <t>9.206</t>
  </si>
  <si>
    <t>TOMADA P/ LÓGICA EQUIPADA COM CONECTOR RJ 45 P/ SISTEMA X</t>
  </si>
  <si>
    <t>9.207</t>
  </si>
  <si>
    <t xml:space="preserve">TOMADA PARA TELEFONE RJ 11 SISTEMA X </t>
  </si>
  <si>
    <t>9.208</t>
  </si>
  <si>
    <t>CABO UTP 4P CAT 6</t>
  </si>
  <si>
    <t>9.209</t>
  </si>
  <si>
    <t>FILTRO DE LINHA COM 5 TOMADAS 2P+T</t>
  </si>
  <si>
    <t>9.210</t>
  </si>
  <si>
    <t>SUDAM-IE001</t>
  </si>
  <si>
    <t xml:space="preserve">ADAPTADOR COM PLUG NBR 14136 E TOMADA PADRÃO UNIVERSAL </t>
  </si>
  <si>
    <t>9.211</t>
  </si>
  <si>
    <t>SUDAM-IE002</t>
  </si>
  <si>
    <t>ABRACADEIRA DE NYLON PARA AMARRACAO DE CABOS, COMPRIMENTO DE 100 X 2,5 MM</t>
  </si>
  <si>
    <t>9.212</t>
  </si>
  <si>
    <t>SUDAM-IE003</t>
  </si>
  <si>
    <t>ABRACADEIRA DE NYLON PARA AMARRACAO DE CABOS, COMPRIMENTO DE 390 X *4,6* MM</t>
  </si>
  <si>
    <t xml:space="preserve">RETIRADA DE LUMINÁRIAS </t>
  </si>
  <si>
    <t>73753/001</t>
  </si>
  <si>
    <t>IMPERMEABILIZACAO DE SUPERFICIE COM MANTA ASFALTICA PROTEGIDA COM FILME DE ALUMINIO GOFRADO (DE ESPESSURA 0,8MM), INCLUSA APLICACAO DE EMULSAO ASFALTICA, E=3MM</t>
  </si>
  <si>
    <t>MINISTÉRIO DA INTEGRAÇÃO NACIONAL - MI</t>
  </si>
  <si>
    <t>SUPERINTENDÊNCIA DO DESENVOLVIMENTO DA AMAZÔNIA - SUDAM</t>
  </si>
  <si>
    <t>DIRETORIA DE ADMINISTRAÇÃO - DA</t>
  </si>
  <si>
    <t>COORDENAÇÃO GERAL DE ADMINSTRAÇÃO E FINANÇAS - COGAF</t>
  </si>
  <si>
    <t>COORDENAÇÃO DE GESTÃO ADMINSTRATIVA - CGA</t>
  </si>
  <si>
    <t>PLANILHA ORÇAMENTÁRIA</t>
  </si>
  <si>
    <r>
      <t xml:space="preserve">Referência: </t>
    </r>
    <r>
      <rPr>
        <sz val="12"/>
        <color theme="1"/>
        <rFont val="Arial"/>
        <family val="2"/>
      </rPr>
      <t>SINAPI 04/2016</t>
    </r>
  </si>
  <si>
    <t>RESUMO</t>
  </si>
  <si>
    <t>REFERÊNCIA</t>
  </si>
  <si>
    <t>SEDOP/PA - 170380</t>
  </si>
  <si>
    <t>SINAPI/PA/PA - 88264</t>
  </si>
  <si>
    <t>ELETRICISTA</t>
  </si>
  <si>
    <t>SINAPI/PA/PA - 88247</t>
  </si>
  <si>
    <t>AUXILIAR DE ELETRICISTA</t>
  </si>
  <si>
    <t>SINAPI/PA - 3396</t>
  </si>
  <si>
    <t>SUPORTE ISOLADOR SIMPLES ROSCA SOBERBA C/ ISOLADOR</t>
  </si>
  <si>
    <t>SINAPI/PA - 10956</t>
  </si>
  <si>
    <t>BASE P/ MASTRO DE PARA-RAIOS - 2"</t>
  </si>
  <si>
    <t>SINAPI/PA - 863</t>
  </si>
  <si>
    <t>CABO DE COBRE NU 35 MM2 MEIO-DURO</t>
  </si>
  <si>
    <t>SINAPI/PA - 12358</t>
  </si>
  <si>
    <t>MASTRO SIMPLES GALV, C/ LUVA DE REDUCAO, DN 2'' X 3,00M</t>
  </si>
  <si>
    <t>SINAPI/PA - 4274</t>
  </si>
  <si>
    <t>PARA-RAIOS TIPO FRANKLIN 350 MM, EM LATAO CROMADO, DUAS DESCIDAS, PARA UN 84,10
PROTECAO DE EDIFICACOES CONTRA DESCARGAS ATMOSFERICAS</t>
  </si>
  <si>
    <t>.</t>
  </si>
  <si>
    <t>SEDOP/PA - 170383</t>
  </si>
  <si>
    <t>SEDOP/PA - E00111</t>
  </si>
  <si>
    <t>SUPORTE P/ TUBO DE PROTEÇÃO</t>
  </si>
  <si>
    <t>SEDOP/PA - E00110</t>
  </si>
  <si>
    <t>TUBO DE PROTEÇÃO EM PVC 50MM - 3M</t>
  </si>
  <si>
    <t>SINAPI/PA/PA - 72272</t>
  </si>
  <si>
    <t>SINAPI/PA/PA - 11862</t>
  </si>
  <si>
    <t>SINAPI/PA/PA - 11855</t>
  </si>
  <si>
    <t xml:space="preserve"> </t>
  </si>
  <si>
    <t>SINAPI/PA/PA - 11864</t>
  </si>
  <si>
    <t>SINAPI/PA/PA - 11859</t>
  </si>
  <si>
    <t>SEDOP/PA - 171047</t>
  </si>
  <si>
    <t>LUVA PARA ELETRODUTO, PVC, ROSCÁVEL, DN 1 1/2", PARA CIRCUITOS TERMINAIS, INSTALADA EM PAREDE - FORNECIMENTO E INSTALAÇÃO.</t>
  </si>
  <si>
    <t>SEDOP/PA - E00719</t>
  </si>
  <si>
    <t>LUVA P/ ELET. PVC DE 1 1/2"</t>
  </si>
  <si>
    <t>SEDOP/PA - 171049</t>
  </si>
  <si>
    <t>LUVA PARA ELETRODUTO, PVC, ROSCÁVEL, DN 2", PARA CIRCUITOS TERMINAIS, INSTALADA EM PAREDE - FORNECIMENTO E INSTALAÇÃO.</t>
  </si>
  <si>
    <t>SEDOP/PA - E00607</t>
  </si>
  <si>
    <t>LUVA P/ ELET. PVC DE 2"</t>
  </si>
  <si>
    <t>SEDOP/PA - 171050</t>
  </si>
  <si>
    <t>LUVA PARA ELETRODUTO, PVC, ROSCÁVEL, DN 2 1/2", PARA CIRCUITOS TERMINAIS, INSTALADA EM PAREDE - FORNECIMENTO E INSTALAÇÃO.</t>
  </si>
  <si>
    <t>SEDOP/PA - E00608</t>
  </si>
  <si>
    <t>LUVA P/ ELET. PVC DE 2 1/2"</t>
  </si>
  <si>
    <t>SEDOP/PA - 171408</t>
  </si>
  <si>
    <t>LUVA PARA ELETRODUTO, PVC, ROSCÁVEL, DN 3", PARA CIRCUITOS TERMINAIS, INSTALADA EM PAREDE - FORNECIMENTO E INSTALAÇÃO.</t>
  </si>
  <si>
    <t>SEDOP/PA - E00739</t>
  </si>
  <si>
    <t>LUVA P/ ELET. PVC DE 3"</t>
  </si>
  <si>
    <t>SEDOP/PA - 171051</t>
  </si>
  <si>
    <t>LUVA PARA ELETRODUTO, PVC, ROSCÁVEL, DN 4", PARA CIRCUITOS TERMINAIS, INSTALADA EM PAREDE - FORNECIMENTO E INSTALAÇÃO.</t>
  </si>
  <si>
    <t>SEDOP/PA - E00609</t>
  </si>
  <si>
    <t>LUVA P/ ELET. PVC DE 4"</t>
  </si>
  <si>
    <t>SEDOP/PA - 171268</t>
  </si>
  <si>
    <t>SEDOP/PA - E00528</t>
  </si>
  <si>
    <t>CURVA 90° P/ ELET PVC 2"</t>
  </si>
  <si>
    <t>SEDOP/PA - 171093</t>
  </si>
  <si>
    <t>SEDOP/PA - E00529</t>
  </si>
  <si>
    <t>CURVA 90° P/ ELET PVC 2 1/2"</t>
  </si>
  <si>
    <t>SEDOP/PA - 171094</t>
  </si>
  <si>
    <t>SEDOP/PA - E00530</t>
  </si>
  <si>
    <t>SEDOP/PA - 171343</t>
  </si>
  <si>
    <t>SEDOP/PA - E00742</t>
  </si>
  <si>
    <t>SEDOP/PA - 171409</t>
  </si>
  <si>
    <t>SEDOP/PA - E00303</t>
  </si>
  <si>
    <t>SEDOP/PA - 171339</t>
  </si>
  <si>
    <t>SEDOP/PA - E00304</t>
  </si>
  <si>
    <t>SEDOP/PA - 171044</t>
  </si>
  <si>
    <t>SEDOP/PA - E00603</t>
  </si>
  <si>
    <t>SEDOP/PA - 171341</t>
  </si>
  <si>
    <t>SEDOP/PA - E00740</t>
  </si>
  <si>
    <t>SEDOP/PA - 171344</t>
  </si>
  <si>
    <t>SEDOP/PA - E00301</t>
  </si>
  <si>
    <t>SEDOP/PA - 171345</t>
  </si>
  <si>
    <t>SEDOP/PA - E00302</t>
  </si>
  <si>
    <t>SEDOP/PA - 171346</t>
  </si>
  <si>
    <t>SEDOP/PA - E00743</t>
  </si>
  <si>
    <t>SEDOP/PA/PA - 171413</t>
  </si>
  <si>
    <t>SEDOP/PA - E00754</t>
  </si>
  <si>
    <t>MERCADO</t>
  </si>
  <si>
    <t>SEDOP/PA/PA - 171411</t>
  </si>
  <si>
    <t>SEDOP/PA - E00403</t>
  </si>
  <si>
    <t>SINAPI/PA - 39129</t>
  </si>
  <si>
    <t>SINAPI/PA - 39130</t>
  </si>
  <si>
    <t>SINAPI/PA - 394</t>
  </si>
  <si>
    <t>SINAPI/PA - 39132</t>
  </si>
  <si>
    <t>SINAPI/PA - 39133</t>
  </si>
  <si>
    <t>SINAPI/PA - 39134</t>
  </si>
  <si>
    <t>SINAPI/PA - 39126</t>
  </si>
  <si>
    <t>SINAPI/PA - 73861/9</t>
  </si>
  <si>
    <t>CONDULETE EM LIGA DE ALUNÍNIO FUNDIDO TIPO "E" 1 1/2"</t>
  </si>
  <si>
    <t>SINAPI/PA/PA - 0853</t>
  </si>
  <si>
    <t>BUCHA E ARRUELA ALUNINIO FUNDIDO P/ ELETRODUTO 40MM (1 1/2'')</t>
  </si>
  <si>
    <t>SINAPI/PA/PA - 2589</t>
  </si>
  <si>
    <t>CONDULETE EM LIGA DE ALUNÍNIO FUNDIDO TIPO "E" 2"</t>
  </si>
  <si>
    <t>SINAPI/PA/PA - 0843</t>
  </si>
  <si>
    <t>BUCHA E ARRUELA ALUNINIO FUNDIDO P/ ELETRODUTO 2''</t>
  </si>
  <si>
    <t>SINAPI/PA/PA - 2567</t>
  </si>
  <si>
    <t>SINAPI/PA - 73861/21</t>
  </si>
  <si>
    <t>CONDULETE EM LIGA DE ALUNÍNIO FUNDIDO TIPO "T" 1 1/2"</t>
  </si>
  <si>
    <t>SINAPI/PA/PA - 2576</t>
  </si>
  <si>
    <t>CONDULETE EM LIGA DE ALUNÍNIO FUNDIDO TIPO "T" 2"</t>
  </si>
  <si>
    <t>SINAPI/PA/PA - 2577</t>
  </si>
  <si>
    <t>SINAPI/PA - 73861/6</t>
  </si>
  <si>
    <t>CONDULETE EM LIGA DE ALUNÍNIO FUNDIDO TIPO "C" 1 1/2"</t>
  </si>
  <si>
    <t>SINAPI/PA/PA - 2587</t>
  </si>
  <si>
    <t>CONDULETE EM LIGA DE ALUNÍNIO FUNDIDO TIPO "C" 2"</t>
  </si>
  <si>
    <t>SINAPI/PA/PA - 2571</t>
  </si>
  <si>
    <t>SINAPI/PA - 73861/18</t>
  </si>
  <si>
    <t>CONDULETE EM LIGA DE ALUNÍNIO FUNDIDO TIPO "X" 1 1/2"</t>
  </si>
  <si>
    <t>SINAPI/PA/PA - 2582</t>
  </si>
  <si>
    <t>CONDULETE EM LIGA DE ALUNÍNIO FUNDIDO TIPO "X" 2"</t>
  </si>
  <si>
    <t>BUCHA E ARRUELA ALUNINIO FUNDIDO P/ ELETRODUTO 50MM (2'')</t>
  </si>
  <si>
    <t>SINAPI/PA/PA - 2596</t>
  </si>
  <si>
    <t>SEDOP/PA - 170948</t>
  </si>
  <si>
    <t>SEDOP/PA - 00675</t>
  </si>
  <si>
    <t>SEDOP/PA - 170949</t>
  </si>
  <si>
    <t>SEDOP/PA - 00676</t>
  </si>
  <si>
    <t>SEDOP/PA - 170950</t>
  </si>
  <si>
    <t>SEDOP/PA - 00677</t>
  </si>
  <si>
    <t>SEDOP/PA - 170951</t>
  </si>
  <si>
    <t>TAMPA CEGA 4"X4" PLÁSTICA</t>
  </si>
  <si>
    <t>SEDOP/PA - 00678</t>
  </si>
  <si>
    <t>SEDOP/PA - 170323</t>
  </si>
  <si>
    <t>SEDOP/PA - 00049</t>
  </si>
  <si>
    <t>SEDOP/PA - 170325</t>
  </si>
  <si>
    <t>SEDOP/PA - 00051</t>
  </si>
  <si>
    <t>SBC - 063035</t>
  </si>
  <si>
    <t xml:space="preserve">ELETROCALHA METÁLICA PERFURADA SEM VIROLA, 100X50X3000MM </t>
  </si>
  <si>
    <t>ELETROCALHA METÁLICA PERFURADA SEM VIROLA, 100X50X3000MM</t>
  </si>
  <si>
    <t>SBC - 063051</t>
  </si>
  <si>
    <t xml:space="preserve">CURVA HORIZONTAL 90º PARA ELETROCALHA 100X50X3000MM COM ACESSÓRIOS DE FIXAÇÃO </t>
  </si>
  <si>
    <t xml:space="preserve">CURVA VERTICAL EXTERNA 90º PARA ELETROCALHA 100X50X3000MM COM ACESSÓRIOS DE FIXAÇÃO </t>
  </si>
  <si>
    <t xml:space="preserve">CURVA VERTICAL INTERNA 90º PARA ELETROCALHA 100X50X3000MM COM ACESSÓRIOS DE FIXAÇÃO </t>
  </si>
  <si>
    <t>SBC - 063745</t>
  </si>
  <si>
    <t xml:space="preserve">TÊ HORIZONTAL 90º PARA ELETROCALHA 100X50X3000MM COM ACESSÓRIOS DE FIXAÇÃO </t>
  </si>
  <si>
    <t xml:space="preserve">TÊ HORIZONTAL 90º PARA ELETROCALHA 100X50X3000MM COM TAMPA E ACESSÓRIOS DE FIXAÇÃO </t>
  </si>
  <si>
    <t>SEDOP/PA/PA - 171060</t>
  </si>
  <si>
    <t>SAÍDA LATERAL PARA ELETRODUTO 3/4''</t>
  </si>
  <si>
    <t>SEDOP/PA - 171060</t>
  </si>
  <si>
    <t>SAÍDA LATERAL PARA ELETRODUTO 1''</t>
  </si>
  <si>
    <t>SEDOP/PA - E00659</t>
  </si>
  <si>
    <t>SAÍDA LATERAL PARA ELETRODUTO 1 1/2''</t>
  </si>
  <si>
    <t>SEDOP/PA/PA - 170923</t>
  </si>
  <si>
    <t>SEDOP/PA - E00448</t>
  </si>
  <si>
    <t>SINAPI/PA - 170393</t>
  </si>
  <si>
    <t>SINAPI/PA - 1575</t>
  </si>
  <si>
    <t>TERMINAL A COMPRESSAO EM COBRE ESTANHADO PARA CABO 16 MM2, 1 FURO E 1 COMPRESSAO, PARA PARAFUSO DE FIXACAO M6</t>
  </si>
  <si>
    <t>SEDOP/PA - 00134</t>
  </si>
  <si>
    <t>SINAPI/PA - 93677</t>
  </si>
  <si>
    <t>SINAPI/PA - 1571</t>
  </si>
  <si>
    <t>TERMINAL A COMPRESSAO EM COBRE ESTANHADO PARA CABO 4 MM2, 1 FURO E 1 COMPRESSAO, PARA PARAFUSO DE FIXACAO M5</t>
  </si>
  <si>
    <t>SINAPI/PA - 1574</t>
  </si>
  <si>
    <t>TERMINAL A COMPRESSAO EM COBRE ESTANHADO PARA CABO 10 MM2, 1 FURO E 1 COMPRESSAO, PARA PARAFUSO DE FIXACAO M6</t>
  </si>
  <si>
    <t>SINAPI/PA - 1576</t>
  </si>
  <si>
    <t>TERMINAL A COMPRESSAO EM COBRE ESTANHADO PARA CABO 25 MM2, 1 FURO E 1 COMPRESSAO, PARA PARAFUSO DE FIXACAO M6</t>
  </si>
  <si>
    <t>SINAPI/PA - 1577</t>
  </si>
  <si>
    <t>SEDOP/PA - 171070</t>
  </si>
  <si>
    <t>SINAPI/PA - 1573</t>
  </si>
  <si>
    <t>TERMINAL A COMPRESSAO EM COBRE ESTANHADO PARA CABO 6 MM2, 1 FURO E 1 COMPRESSAO, PARA PARAFUSO DE FIXACAO M6</t>
  </si>
  <si>
    <t>SEDOP/PA - E00673</t>
  </si>
  <si>
    <t>SEDOP/PA - 170883</t>
  </si>
  <si>
    <t>SEDOP/PA - E00446</t>
  </si>
  <si>
    <t>SEDOP/PA - 171181</t>
  </si>
  <si>
    <t>SEDOP/PA - L00013</t>
  </si>
  <si>
    <t>SINAPI/PA - 72344</t>
  </si>
  <si>
    <t>SINAPI/PA - 88266</t>
  </si>
  <si>
    <t>ELETROTÉCNICO</t>
  </si>
  <si>
    <t>SINAPI/PA - 1618</t>
  </si>
  <si>
    <t>CONTATOR TRIPOLAR, CORRENTE DE *50* A, TENSAO NOMINAL DE *500* V, CATEGORIA AC-2 E AC-3</t>
  </si>
  <si>
    <t>SBC/PA - 59623</t>
  </si>
  <si>
    <t>SEDOP/PA/PA - 170992</t>
  </si>
  <si>
    <t>SEDOP/PA - E00592</t>
  </si>
  <si>
    <t>SEDOP/PA/PA - 170976</t>
  </si>
  <si>
    <t>SEDOP/PA - E00593</t>
  </si>
  <si>
    <t>SEDOP/PA/PA - 170583</t>
  </si>
  <si>
    <t>LUMINARIA GLOBO VIDRO LEITOSO/PLAFONIER/BOCAL PARA LAMPADA LED OU FLURESCENTE 1x15W</t>
  </si>
  <si>
    <t>SEDOP/PA - E00289</t>
  </si>
  <si>
    <t>LUMINARIA GLOBO VIDRO LEITOSO/PLAFONIER/BOCAL/LAMPADA LED OU FLURESCENTE 1x15W</t>
  </si>
  <si>
    <t>SINAPI/PA/PA - 83392</t>
  </si>
  <si>
    <t>SINAPI/PA/PA - 1088</t>
  </si>
  <si>
    <t>REATOR PARTIDA RAPIDA, AFP, P/ 1 LAMPADA FLUORESCENTE 16W/127V</t>
  </si>
  <si>
    <t>SEDOP/PA/PA - 170967</t>
  </si>
  <si>
    <t>SEDOP/PA/PA - E00644</t>
  </si>
  <si>
    <t>REATOR PARTIDA RAPIDA, AFP, P/ 2 LAMPADA FLUORESCENTE 16W/127V</t>
  </si>
  <si>
    <t>REATOR PARTIDA RAPIDA, AFP, P/ 1 LAMPADA FLUORESCENTE 32W/127V</t>
  </si>
  <si>
    <t>SINAPI/PA/PA - 83391</t>
  </si>
  <si>
    <t>REATOR PARTIDA RAPIDA, AFP, P/ 2 LAMPADA FLUORESCENTE 32W/127V</t>
  </si>
  <si>
    <t>SINAPI/PA/PA - 93040</t>
  </si>
  <si>
    <t>SINAPI/PA/PA - 38194</t>
  </si>
  <si>
    <t>SINAPI/PA/PA - 38193</t>
  </si>
  <si>
    <t>SINAPI/PA/PA - 83468</t>
  </si>
  <si>
    <t>SINAPI/PA/PA - 39387</t>
  </si>
  <si>
    <t>SINAPI/PA/PA - 39386</t>
  </si>
  <si>
    <t>SINAPI/PA/PA - 74246/001</t>
  </si>
  <si>
    <t>SINAPI/PA/PA - 83478</t>
  </si>
  <si>
    <t>LUMINÁRIA DE LED EXTERNA PARA POSTE 50/60W IP66</t>
  </si>
  <si>
    <t>PE N.º 03 714/2016 - IFSP</t>
  </si>
  <si>
    <t>SINAPI/PA/PA - 73769/001</t>
  </si>
  <si>
    <t>SINAPI/PA/PA - 5050</t>
  </si>
  <si>
    <t>POSTE CONICO CONTINUO EM ACO GALVANIZADO, RETO, FLANGEADO, H = 3 M, DIAMETRO INFERIOR = *95* MM</t>
  </si>
  <si>
    <t>LÂMPADA LED DICRÓICA 3W</t>
  </si>
  <si>
    <t>SEDOP/PA - 250732</t>
  </si>
  <si>
    <t>SEDOP/PA - E00771</t>
  </si>
  <si>
    <t>SEDOP/PA - 170958</t>
  </si>
  <si>
    <t>SEDOP/PA - E00700</t>
  </si>
  <si>
    <t>SEDOP/PA - 171182</t>
  </si>
  <si>
    <t>SEDOP/PA - L00014</t>
  </si>
  <si>
    <t>SEDOP/PA - 171180</t>
  </si>
  <si>
    <t>SEDOP/PA - L00003</t>
  </si>
  <si>
    <t>SEDOP/PA - 171056</t>
  </si>
  <si>
    <t>SEDOP/PA - E00065</t>
  </si>
  <si>
    <t>ADAPTADOR COM PLUG NBR 14136 E TOMADA PADRÃO UNIVERSAL 10A</t>
  </si>
  <si>
    <t>SINAPI/PA - 414</t>
  </si>
  <si>
    <t>SINAPI/PA - 408</t>
  </si>
  <si>
    <t>TOTAL DOS SERVIÇOS (R$)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</si>
  <si>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</si>
  <si>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</si>
  <si>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</si>
  <si>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</si>
  <si>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</si>
  <si>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</si>
  <si>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</si>
  <si>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</si>
  <si>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</si>
  <si>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</si>
  <si>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</si>
  <si>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</si>
  <si>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</si>
  <si>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</si>
  <si>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</si>
  <si>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</si>
  <si>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VI</t>
  </si>
  <si>
    <t>XVIII</t>
  </si>
  <si>
    <t>NUMERAÇÃO</t>
  </si>
  <si>
    <t xml:space="preserve">LOTE </t>
  </si>
  <si>
    <t>ELETRODUTO RÍGIDO ROSCÁVEL, PVC, DN 2" - FORNECIMENTO E INSTALAÇÃO</t>
  </si>
  <si>
    <t>ELETRODUTO RÍGIDO ROSCÁVEL, PVC, DN 3" - FORNECIMENTO E INSTALAÇÃO</t>
  </si>
  <si>
    <t>RECOLOCACAO DE FORROS EM REGUA DE PVC E PERFIS, CONSIDERANDO REAPROVEITAMENTO DO MATERIAL</t>
  </si>
  <si>
    <t>QUANT. TOTAL</t>
  </si>
  <si>
    <t>QUANT. SUDAM</t>
  </si>
  <si>
    <t>QUANT. BATALHÃO DE INFANTARIA DA SELVA</t>
  </si>
  <si>
    <t>QUANT. BASE DE ADM. E APOIO (CMN)</t>
  </si>
  <si>
    <t>ANEXO VIII</t>
  </si>
  <si>
    <t>ANEXO IX</t>
  </si>
  <si>
    <t>modelo de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</si>
</sst>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#."/>
    <numFmt numFmtId="166" formatCode="_([$€]* #,##0.00_);_([$€]* \(#,##0.00\);_([$€]* &quot;-&quot;??_);_(@_)"/>
    <numFmt numFmtId="167" formatCode="_(* #,##0.00_);_(* \(#,##0.00\);_(* &quot;-&quot;??_);_(@_)"/>
    <numFmt numFmtId="168" formatCode="&quot;R$ &quot;#,##0.00_);[Red]\(&quot;R$ &quot;#,##0.00\)"/>
    <numFmt numFmtId="169" formatCode="#,##0.0000000_);\(#,##0.0000000\)"/>
    <numFmt numFmtId="170" formatCode="#,##0.00_);\(#,##0.00\)"/>
    <numFmt numFmtId="171" formatCode="_(&quot;R$ &quot;* #,##0.00_);_(&quot;R$ &quot;* \(#,##0.00\);_(&quot;R$ &quot;* &quot;-&quot;??_);_(@_)"/>
    <numFmt numFmtId="172" formatCode="_-* #,##0.000_-;\-* #,##0.000_-;_-* &quot;-&quot;??_-;_-@_-"/>
  </numFmts>
  <fonts count="4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56"/>
      <name val="Cambria"/>
      <family val="2"/>
    </font>
    <font>
      <b/>
      <sz val="1"/>
      <color indexed="16"/>
      <name val="Courier"/>
      <family val="3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gência FB"/>
      <family val="2"/>
    </font>
    <font>
      <b/>
      <sz val="11"/>
      <color rgb="FFFA7D00"/>
      <name val="Agência FB"/>
      <family val="2"/>
    </font>
    <font>
      <sz val="11"/>
      <color rgb="FF3F3F76"/>
      <name val="Agência FB"/>
      <family val="2"/>
    </font>
    <font>
      <sz val="10"/>
      <name val="Calibri"/>
      <family val="1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rgb="FFC3D69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4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25" fillId="25" borderId="10" applyNumberFormat="0" applyAlignment="0" applyProtection="0"/>
    <xf numFmtId="0" fontId="7" fillId="21" borderId="2" applyNumberFormat="0" applyAlignment="0" applyProtection="0"/>
    <xf numFmtId="165" fontId="8" fillId="0" borderId="0">
      <protection locked="0"/>
    </xf>
    <xf numFmtId="0" fontId="26" fillId="24" borderId="10" applyNumberFormat="0" applyAlignment="0" applyProtection="0"/>
    <xf numFmtId="166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5" fontId="8" fillId="0" borderId="0">
      <protection locked="0"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7" borderId="1" applyNumberFormat="0" applyAlignment="0" applyProtection="0"/>
    <xf numFmtId="0" fontId="16" fillId="0" borderId="3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7" fillId="0" borderId="0"/>
    <xf numFmtId="0" fontId="2" fillId="0" borderId="0"/>
    <xf numFmtId="0" fontId="28" fillId="0" borderId="0"/>
    <xf numFmtId="0" fontId="23" fillId="0" borderId="0"/>
    <xf numFmtId="0" fontId="2" fillId="0" borderId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165" fontId="8" fillId="0" borderId="0">
      <protection locked="0"/>
    </xf>
    <xf numFmtId="165" fontId="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9" fillId="0" borderId="0"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21" fillId="0" borderId="0">
      <protection locked="0"/>
    </xf>
    <xf numFmtId="165" fontId="21" fillId="0" borderId="0">
      <protection locked="0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1" applyNumberFormat="0" applyAlignment="0" applyProtection="0"/>
    <xf numFmtId="0" fontId="6" fillId="20" borderId="11" applyNumberFormat="0" applyAlignment="0" applyProtection="0"/>
    <xf numFmtId="0" fontId="2" fillId="23" borderId="12" applyNumberFormat="0" applyFont="0" applyAlignment="0" applyProtection="0"/>
    <xf numFmtId="0" fontId="18" fillId="20" borderId="13" applyNumberFormat="0" applyAlignment="0" applyProtection="0"/>
    <xf numFmtId="43" fontId="2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5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0" applyBorder="1"/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/>
    <xf numFmtId="0" fontId="29" fillId="0" borderId="0" xfId="0" applyFont="1"/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28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43" fontId="29" fillId="0" borderId="19" xfId="81" applyFont="1" applyFill="1" applyBorder="1" applyAlignment="1">
      <alignment horizontal="center" vertical="center"/>
    </xf>
    <xf numFmtId="0" fontId="30" fillId="31" borderId="19" xfId="0" applyFont="1" applyFill="1" applyBorder="1" applyAlignment="1">
      <alignment horizontal="left" vertical="center" wrapText="1"/>
    </xf>
    <xf numFmtId="0" fontId="33" fillId="0" borderId="0" xfId="0" applyFont="1" applyAlignment="1"/>
    <xf numFmtId="49" fontId="1" fillId="32" borderId="18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right" vertical="center" wrapText="1"/>
    </xf>
    <xf numFmtId="49" fontId="1" fillId="32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9" fontId="1" fillId="0" borderId="18" xfId="0" applyNumberFormat="1" applyFont="1" applyBorder="1" applyAlignment="1">
      <alignment horizontal="right" vertical="center" wrapText="1"/>
    </xf>
    <xf numFmtId="170" fontId="1" fillId="0" borderId="18" xfId="0" applyNumberFormat="1" applyFont="1" applyBorder="1" applyAlignment="1">
      <alignment horizontal="right" vertical="center" wrapText="1"/>
    </xf>
    <xf numFmtId="170" fontId="1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0" fontId="29" fillId="0" borderId="20" xfId="0" applyFont="1" applyBorder="1"/>
    <xf numFmtId="0" fontId="29" fillId="0" borderId="18" xfId="0" applyFont="1" applyBorder="1"/>
    <xf numFmtId="0" fontId="29" fillId="0" borderId="21" xfId="0" applyFont="1" applyBorder="1"/>
    <xf numFmtId="49" fontId="1" fillId="32" borderId="18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32" fillId="28" borderId="22" xfId="0" applyFont="1" applyFill="1" applyBorder="1" applyAlignment="1">
      <alignment horizontal="center" vertical="center" wrapText="1"/>
    </xf>
    <xf numFmtId="2" fontId="32" fillId="28" borderId="22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20" xfId="0" applyFont="1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70" fontId="1" fillId="0" borderId="25" xfId="0" applyNumberFormat="1" applyFont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30" fillId="28" borderId="19" xfId="0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169" fontId="1" fillId="0" borderId="18" xfId="0" applyNumberFormat="1" applyFont="1" applyFill="1" applyBorder="1" applyAlignment="1">
      <alignment horizontal="right" vertical="center" wrapText="1"/>
    </xf>
    <xf numFmtId="170" fontId="1" fillId="0" borderId="18" xfId="0" applyNumberFormat="1" applyFont="1" applyFill="1" applyBorder="1" applyAlignment="1">
      <alignment horizontal="right" vertical="center" wrapText="1"/>
    </xf>
    <xf numFmtId="17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70" fontId="1" fillId="0" borderId="21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0" fontId="29" fillId="0" borderId="18" xfId="0" applyFont="1" applyFill="1" applyBorder="1"/>
    <xf numFmtId="0" fontId="29" fillId="0" borderId="21" xfId="0" applyFont="1" applyFill="1" applyBorder="1"/>
    <xf numFmtId="49" fontId="1" fillId="32" borderId="18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9" fillId="0" borderId="20" xfId="0" applyFont="1" applyFill="1" applyBorder="1"/>
    <xf numFmtId="49" fontId="1" fillId="0" borderId="2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9" fontId="1" fillId="0" borderId="27" xfId="0" applyNumberFormat="1" applyFont="1" applyBorder="1" applyAlignment="1">
      <alignment horizontal="right" vertical="center" wrapText="1"/>
    </xf>
    <xf numFmtId="170" fontId="1" fillId="0" borderId="27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169" fontId="1" fillId="0" borderId="27" xfId="0" applyNumberFormat="1" applyFont="1" applyFill="1" applyBorder="1" applyAlignment="1">
      <alignment horizontal="right" vertical="center" wrapText="1"/>
    </xf>
    <xf numFmtId="170" fontId="1" fillId="0" borderId="27" xfId="0" applyNumberFormat="1" applyFont="1" applyFill="1" applyBorder="1" applyAlignment="1">
      <alignment horizontal="right" vertical="center" wrapText="1"/>
    </xf>
    <xf numFmtId="170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 wrapText="1"/>
    </xf>
    <xf numFmtId="170" fontId="1" fillId="0" borderId="3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170" fontId="1" fillId="0" borderId="30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49" fontId="1" fillId="0" borderId="32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0" xfId="0"/>
    <xf numFmtId="2" fontId="1" fillId="0" borderId="31" xfId="0" applyNumberFormat="1" applyFont="1" applyFill="1" applyBorder="1" applyAlignment="1">
      <alignment vertical="center" wrapText="1"/>
    </xf>
    <xf numFmtId="49" fontId="1" fillId="0" borderId="33" xfId="0" applyNumberFormat="1" applyFont="1" applyBorder="1" applyAlignment="1">
      <alignment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169" fontId="1" fillId="0" borderId="34" xfId="0" applyNumberFormat="1" applyFont="1" applyBorder="1" applyAlignment="1">
      <alignment horizontal="right" vertical="center" wrapText="1"/>
    </xf>
    <xf numFmtId="170" fontId="1" fillId="0" borderId="34" xfId="0" applyNumberFormat="1" applyFont="1" applyBorder="1" applyAlignment="1">
      <alignment horizontal="right" vertical="center" wrapText="1"/>
    </xf>
    <xf numFmtId="170" fontId="1" fillId="0" borderId="3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169" fontId="1" fillId="0" borderId="34" xfId="0" applyNumberFormat="1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vertical="center" wrapText="1"/>
    </xf>
    <xf numFmtId="170" fontId="1" fillId="0" borderId="35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169" fontId="1" fillId="0" borderId="37" xfId="0" applyNumberFormat="1" applyFont="1" applyBorder="1" applyAlignment="1">
      <alignment horizontal="right" vertical="center" wrapText="1"/>
    </xf>
    <xf numFmtId="170" fontId="1" fillId="0" borderId="38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170" fontId="1" fillId="0" borderId="37" xfId="0" applyNumberFormat="1" applyFont="1" applyBorder="1" applyAlignment="1">
      <alignment horizontal="right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 wrapText="1"/>
    </xf>
    <xf numFmtId="169" fontId="29" fillId="0" borderId="27" xfId="0" applyNumberFormat="1" applyFont="1" applyBorder="1" applyAlignment="1">
      <alignment horizontal="right" vertical="center" wrapText="1"/>
    </xf>
    <xf numFmtId="170" fontId="29" fillId="0" borderId="27" xfId="0" applyNumberFormat="1" applyFont="1" applyBorder="1" applyAlignment="1">
      <alignment horizontal="right" vertical="center" wrapText="1"/>
    </xf>
    <xf numFmtId="49" fontId="29" fillId="0" borderId="26" xfId="0" applyNumberFormat="1" applyFont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right" vertical="center" wrapText="1"/>
    </xf>
    <xf numFmtId="0" fontId="1" fillId="27" borderId="14" xfId="0" applyFont="1" applyFill="1" applyBorder="1" applyAlignment="1">
      <alignment horizontal="left" vertical="center" wrapText="1"/>
    </xf>
    <xf numFmtId="0" fontId="1" fillId="27" borderId="14" xfId="0" applyFont="1" applyFill="1" applyBorder="1" applyAlignment="1">
      <alignment horizontal="center" vertical="center" wrapText="1"/>
    </xf>
    <xf numFmtId="49" fontId="1" fillId="27" borderId="18" xfId="0" applyNumberFormat="1" applyFont="1" applyFill="1" applyBorder="1" applyAlignment="1">
      <alignment horizontal="right" vertical="center" wrapText="1"/>
    </xf>
    <xf numFmtId="49" fontId="1" fillId="27" borderId="2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9" fontId="29" fillId="0" borderId="0" xfId="0" applyNumberFormat="1" applyFont="1" applyBorder="1" applyAlignment="1">
      <alignment horizontal="right" vertical="center" wrapText="1"/>
    </xf>
    <xf numFmtId="49" fontId="1" fillId="0" borderId="39" xfId="0" applyNumberFormat="1" applyFont="1" applyFill="1" applyBorder="1" applyAlignment="1">
      <alignment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 wrapText="1"/>
    </xf>
    <xf numFmtId="169" fontId="1" fillId="0" borderId="40" xfId="0" applyNumberFormat="1" applyFont="1" applyFill="1" applyBorder="1" applyAlignment="1">
      <alignment horizontal="right" vertical="center" wrapText="1"/>
    </xf>
    <xf numFmtId="170" fontId="1" fillId="0" borderId="40" xfId="0" applyNumberFormat="1" applyFont="1" applyFill="1" applyBorder="1" applyAlignment="1">
      <alignment horizontal="right" vertical="center" wrapText="1"/>
    </xf>
    <xf numFmtId="0" fontId="29" fillId="0" borderId="20" xfId="0" applyFont="1" applyFill="1" applyBorder="1" applyAlignment="1">
      <alignment wrapText="1"/>
    </xf>
    <xf numFmtId="0" fontId="1" fillId="0" borderId="27" xfId="0" applyFont="1" applyFill="1" applyBorder="1"/>
    <xf numFmtId="170" fontId="1" fillId="0" borderId="28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left" vertical="center" wrapText="1"/>
    </xf>
    <xf numFmtId="170" fontId="1" fillId="0" borderId="41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49" fontId="1" fillId="0" borderId="39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169" fontId="1" fillId="0" borderId="40" xfId="0" applyNumberFormat="1" applyFont="1" applyBorder="1" applyAlignment="1">
      <alignment horizontal="right" vertical="center" wrapText="1"/>
    </xf>
    <xf numFmtId="170" fontId="1" fillId="0" borderId="40" xfId="0" applyNumberFormat="1" applyFont="1" applyBorder="1" applyAlignment="1">
      <alignment horizontal="right" vertical="center" wrapText="1"/>
    </xf>
    <xf numFmtId="170" fontId="1" fillId="0" borderId="41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30" fillId="28" borderId="9" xfId="0" applyFont="1" applyFill="1" applyBorder="1" applyAlignment="1">
      <alignment horizontal="left"/>
    </xf>
    <xf numFmtId="0" fontId="30" fillId="28" borderId="42" xfId="0" applyFont="1" applyFill="1" applyBorder="1" applyAlignment="1">
      <alignment horizontal="center" vertical="center" wrapText="1"/>
    </xf>
    <xf numFmtId="0" fontId="30" fillId="28" borderId="43" xfId="0" applyFont="1" applyFill="1" applyBorder="1" applyAlignment="1">
      <alignment horizontal="center" vertical="center" wrapText="1"/>
    </xf>
    <xf numFmtId="0" fontId="30" fillId="28" borderId="4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9" fillId="0" borderId="46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center" vertical="center" wrapText="1"/>
    </xf>
    <xf numFmtId="170" fontId="1" fillId="0" borderId="47" xfId="0" applyNumberFormat="1" applyFont="1" applyFill="1" applyBorder="1" applyAlignment="1">
      <alignment vertical="center" wrapText="1"/>
    </xf>
    <xf numFmtId="0" fontId="29" fillId="29" borderId="19" xfId="0" applyFont="1" applyFill="1" applyBorder="1" applyAlignment="1">
      <alignment horizontal="left" vertical="center" wrapText="1"/>
    </xf>
    <xf numFmtId="0" fontId="29" fillId="29" borderId="19" xfId="0" applyFont="1" applyFill="1" applyBorder="1" applyAlignment="1">
      <alignment horizontal="center" vertical="center" wrapText="1"/>
    </xf>
    <xf numFmtId="170" fontId="1" fillId="29" borderId="21" xfId="0" applyNumberFormat="1" applyFont="1" applyFill="1" applyBorder="1" applyAlignment="1">
      <alignment vertical="center" wrapText="1"/>
    </xf>
    <xf numFmtId="0" fontId="29" fillId="29" borderId="46" xfId="0" applyFont="1" applyFill="1" applyBorder="1" applyAlignment="1">
      <alignment horizontal="left" vertical="center" wrapText="1"/>
    </xf>
    <xf numFmtId="0" fontId="29" fillId="29" borderId="46" xfId="0" applyFont="1" applyFill="1" applyBorder="1" applyAlignment="1">
      <alignment horizontal="center" vertical="center" wrapText="1"/>
    </xf>
    <xf numFmtId="170" fontId="1" fillId="29" borderId="47" xfId="0" applyNumberFormat="1" applyFont="1" applyFill="1" applyBorder="1" applyAlignment="1">
      <alignment vertical="center" wrapText="1"/>
    </xf>
    <xf numFmtId="0" fontId="29" fillId="30" borderId="48" xfId="0" applyFont="1" applyFill="1" applyBorder="1" applyAlignment="1">
      <alignment horizontal="left" vertical="center"/>
    </xf>
    <xf numFmtId="0" fontId="29" fillId="30" borderId="48" xfId="0" applyFont="1" applyFill="1" applyBorder="1" applyAlignment="1">
      <alignment horizontal="center" vertical="center"/>
    </xf>
    <xf numFmtId="0" fontId="29" fillId="30" borderId="48" xfId="0" applyFont="1" applyFill="1" applyBorder="1" applyAlignment="1">
      <alignment horizontal="left" vertical="center" wrapText="1"/>
    </xf>
    <xf numFmtId="43" fontId="29" fillId="30" borderId="48" xfId="81" applyFont="1" applyFill="1" applyBorder="1" applyAlignment="1">
      <alignment horizontal="center" vertical="center"/>
    </xf>
    <xf numFmtId="170" fontId="1" fillId="30" borderId="49" xfId="0" applyNumberFormat="1" applyFont="1" applyFill="1" applyBorder="1" applyAlignment="1">
      <alignment vertical="center" wrapText="1"/>
    </xf>
    <xf numFmtId="0" fontId="29" fillId="30" borderId="0" xfId="0" applyFont="1" applyFill="1"/>
    <xf numFmtId="0" fontId="29" fillId="0" borderId="50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center" vertical="center" wrapText="1"/>
    </xf>
    <xf numFmtId="170" fontId="1" fillId="0" borderId="51" xfId="0" applyNumberFormat="1" applyFont="1" applyFill="1" applyBorder="1" applyAlignment="1">
      <alignment vertical="center" wrapText="1"/>
    </xf>
    <xf numFmtId="0" fontId="1" fillId="0" borderId="53" xfId="0" applyFont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vertical="center" wrapText="1"/>
    </xf>
    <xf numFmtId="0" fontId="1" fillId="0" borderId="53" xfId="0" applyFont="1" applyFill="1" applyBorder="1"/>
    <xf numFmtId="0" fontId="1" fillId="0" borderId="53" xfId="0" applyFont="1" applyFill="1" applyBorder="1" applyAlignment="1">
      <alignment vertical="center" wrapText="1"/>
    </xf>
    <xf numFmtId="169" fontId="1" fillId="0" borderId="53" xfId="0" applyNumberFormat="1" applyFont="1" applyBorder="1" applyAlignment="1">
      <alignment horizontal="right" vertical="center" wrapText="1"/>
    </xf>
    <xf numFmtId="170" fontId="1" fillId="0" borderId="53" xfId="0" applyNumberFormat="1" applyFont="1" applyBorder="1" applyAlignment="1">
      <alignment horizontal="right" vertical="center" wrapText="1"/>
    </xf>
    <xf numFmtId="0" fontId="29" fillId="0" borderId="50" xfId="0" applyFont="1" applyFill="1" applyBorder="1" applyAlignment="1">
      <alignment horizontal="left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170" fontId="29" fillId="0" borderId="28" xfId="0" applyNumberFormat="1" applyFont="1" applyBorder="1" applyAlignment="1">
      <alignment horizontal="righ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center" vertical="center" wrapText="1"/>
    </xf>
    <xf numFmtId="170" fontId="1" fillId="0" borderId="55" xfId="0" applyNumberFormat="1" applyFont="1" applyFill="1" applyBorder="1" applyAlignment="1">
      <alignment vertical="center" wrapText="1"/>
    </xf>
    <xf numFmtId="0" fontId="29" fillId="0" borderId="54" xfId="0" applyFont="1" applyFill="1" applyBorder="1" applyAlignment="1">
      <alignment horizontal="center" vertical="center"/>
    </xf>
    <xf numFmtId="43" fontId="29" fillId="0" borderId="54" xfId="8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170" fontId="1" fillId="0" borderId="34" xfId="0" applyNumberFormat="1" applyFont="1" applyFill="1" applyBorder="1" applyAlignment="1">
      <alignment horizontal="right" vertical="center" wrapText="1"/>
    </xf>
    <xf numFmtId="0" fontId="30" fillId="28" borderId="19" xfId="0" applyFont="1" applyFill="1" applyBorder="1" applyAlignment="1">
      <alignment horizontal="center" vertical="center" wrapText="1"/>
    </xf>
    <xf numFmtId="0" fontId="30" fillId="28" borderId="9" xfId="0" applyFont="1" applyFill="1" applyBorder="1" applyAlignment="1">
      <alignment horizontal="center"/>
    </xf>
    <xf numFmtId="0" fontId="30" fillId="28" borderId="19" xfId="0" applyFont="1" applyFill="1" applyBorder="1" applyAlignment="1">
      <alignment horizontal="center" vertical="center"/>
    </xf>
    <xf numFmtId="0" fontId="30" fillId="31" borderId="19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center" wrapText="1"/>
    </xf>
    <xf numFmtId="170" fontId="1" fillId="0" borderId="57" xfId="0" applyNumberFormat="1" applyFont="1" applyFill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170" fontId="1" fillId="0" borderId="6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0" fillId="28" borderId="61" xfId="0" applyFont="1" applyFill="1" applyBorder="1" applyAlignment="1">
      <alignment horizontal="left" vertical="center" wrapText="1"/>
    </xf>
    <xf numFmtId="0" fontId="30" fillId="28" borderId="61" xfId="0" applyFont="1" applyFill="1" applyBorder="1" applyAlignment="1">
      <alignment horizontal="left" vertical="center"/>
    </xf>
    <xf numFmtId="0" fontId="30" fillId="28" borderId="61" xfId="0" applyFont="1" applyFill="1" applyBorder="1" applyAlignment="1">
      <alignment horizontal="center" vertical="center" wrapText="1"/>
    </xf>
    <xf numFmtId="170" fontId="1" fillId="0" borderId="61" xfId="0" applyNumberFormat="1" applyFont="1" applyFill="1" applyBorder="1" applyAlignment="1">
      <alignment vertical="center" wrapText="1"/>
    </xf>
    <xf numFmtId="0" fontId="29" fillId="0" borderId="61" xfId="0" applyFont="1" applyBorder="1"/>
    <xf numFmtId="0" fontId="29" fillId="0" borderId="61" xfId="0" applyFont="1" applyBorder="1" applyAlignment="1">
      <alignment wrapText="1"/>
    </xf>
    <xf numFmtId="0" fontId="29" fillId="0" borderId="61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right" vertical="center"/>
    </xf>
    <xf numFmtId="0" fontId="32" fillId="28" borderId="64" xfId="0" applyFont="1" applyFill="1" applyBorder="1" applyAlignment="1">
      <alignment vertical="center" wrapText="1"/>
    </xf>
    <xf numFmtId="0" fontId="32" fillId="28" borderId="62" xfId="0" applyFont="1" applyFill="1" applyBorder="1" applyAlignment="1">
      <alignment vertical="center" wrapText="1"/>
    </xf>
    <xf numFmtId="0" fontId="32" fillId="28" borderId="63" xfId="0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 wrapText="1"/>
    </xf>
    <xf numFmtId="0" fontId="34" fillId="0" borderId="61" xfId="0" applyFont="1" applyFill="1" applyBorder="1" applyAlignment="1">
      <alignment horizontal="left" vertical="center"/>
    </xf>
    <xf numFmtId="0" fontId="34" fillId="0" borderId="61" xfId="0" applyFont="1" applyFill="1" applyBorder="1" applyAlignment="1">
      <alignment horizontal="left" vertical="center" wrapText="1"/>
    </xf>
    <xf numFmtId="0" fontId="31" fillId="0" borderId="65" xfId="0" applyFont="1" applyFill="1" applyBorder="1" applyAlignment="1">
      <alignment vertical="center" wrapText="1"/>
    </xf>
    <xf numFmtId="0" fontId="31" fillId="0" borderId="65" xfId="0" applyFont="1" applyFill="1" applyBorder="1" applyAlignment="1">
      <alignment horizontal="center" vertical="center" wrapText="1"/>
    </xf>
    <xf numFmtId="43" fontId="34" fillId="0" borderId="61" xfId="81" applyFont="1" applyFill="1" applyBorder="1" applyAlignment="1">
      <alignment horizontal="center" vertical="center" wrapText="1"/>
    </xf>
    <xf numFmtId="43" fontId="29" fillId="0" borderId="61" xfId="81" applyFont="1" applyFill="1" applyBorder="1" applyAlignment="1">
      <alignment horizontal="right" vertical="center" wrapText="1"/>
    </xf>
    <xf numFmtId="43" fontId="29" fillId="0" borderId="61" xfId="81" applyFont="1" applyFill="1" applyBorder="1" applyAlignment="1">
      <alignment vertical="center" wrapText="1"/>
    </xf>
    <xf numFmtId="43" fontId="31" fillId="0" borderId="61" xfId="81" applyFont="1" applyFill="1" applyBorder="1" applyAlignment="1">
      <alignment vertical="center"/>
    </xf>
    <xf numFmtId="0" fontId="34" fillId="0" borderId="61" xfId="81" applyNumberFormat="1" applyFont="1" applyFill="1" applyBorder="1" applyAlignment="1">
      <alignment horizontal="center" vertical="center" wrapText="1"/>
    </xf>
    <xf numFmtId="43" fontId="29" fillId="0" borderId="65" xfId="81" applyFont="1" applyFill="1" applyBorder="1" applyAlignment="1">
      <alignment horizontal="right" vertical="center" wrapText="1"/>
    </xf>
    <xf numFmtId="43" fontId="31" fillId="0" borderId="61" xfId="81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vertical="center" wrapText="1"/>
    </xf>
    <xf numFmtId="0" fontId="31" fillId="0" borderId="66" xfId="0" applyFont="1" applyFill="1" applyBorder="1" applyAlignment="1">
      <alignment horizontal="center" vertical="center" wrapText="1"/>
    </xf>
    <xf numFmtId="43" fontId="29" fillId="0" borderId="66" xfId="81" applyFont="1" applyFill="1" applyBorder="1" applyAlignment="1">
      <alignment horizontal="right" vertical="center" wrapText="1"/>
    </xf>
    <xf numFmtId="0" fontId="31" fillId="0" borderId="67" xfId="0" applyFont="1" applyFill="1" applyBorder="1" applyAlignment="1">
      <alignment vertical="center" wrapText="1"/>
    </xf>
    <xf numFmtId="0" fontId="31" fillId="0" borderId="67" xfId="0" applyFont="1" applyFill="1" applyBorder="1" applyAlignment="1">
      <alignment horizontal="center" vertical="center" wrapText="1"/>
    </xf>
    <xf numFmtId="43" fontId="29" fillId="0" borderId="67" xfId="81" applyFont="1" applyFill="1" applyBorder="1" applyAlignment="1">
      <alignment horizontal="right" vertical="center" wrapText="1"/>
    </xf>
    <xf numFmtId="0" fontId="31" fillId="0" borderId="61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left" vertical="center"/>
    </xf>
    <xf numFmtId="43" fontId="30" fillId="0" borderId="61" xfId="81" applyFont="1" applyFill="1" applyBorder="1" applyAlignment="1">
      <alignment horizontal="right" vertical="center" wrapText="1"/>
    </xf>
    <xf numFmtId="0" fontId="34" fillId="0" borderId="68" xfId="81" applyNumberFormat="1" applyFont="1" applyFill="1" applyBorder="1" applyAlignment="1">
      <alignment horizontal="center" vertical="center" wrapText="1"/>
    </xf>
    <xf numFmtId="43" fontId="29" fillId="0" borderId="61" xfId="81" applyNumberFormat="1" applyFont="1" applyFill="1" applyBorder="1" applyAlignment="1">
      <alignment horizontal="right" vertical="center" wrapText="1"/>
    </xf>
    <xf numFmtId="43" fontId="29" fillId="0" borderId="68" xfId="8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31" fillId="0" borderId="75" xfId="0" applyFont="1" applyFill="1" applyBorder="1" applyAlignment="1">
      <alignment horizontal="center" vertical="center" wrapText="1"/>
    </xf>
    <xf numFmtId="0" fontId="31" fillId="0" borderId="75" xfId="0" applyFont="1" applyFill="1" applyBorder="1" applyAlignment="1">
      <alignment vertical="center" wrapText="1"/>
    </xf>
    <xf numFmtId="43" fontId="29" fillId="0" borderId="75" xfId="81" applyFont="1" applyFill="1" applyBorder="1" applyAlignment="1">
      <alignment horizontal="right" vertical="center" wrapText="1"/>
    </xf>
    <xf numFmtId="43" fontId="29" fillId="0" borderId="75" xfId="81" applyNumberFormat="1" applyFont="1" applyFill="1" applyBorder="1" applyAlignment="1">
      <alignment horizontal="right" vertical="center" wrapText="1"/>
    </xf>
    <xf numFmtId="0" fontId="36" fillId="0" borderId="0" xfId="0" applyFont="1"/>
    <xf numFmtId="0" fontId="37" fillId="0" borderId="0" xfId="0" applyFont="1" applyAlignment="1"/>
    <xf numFmtId="0" fontId="38" fillId="0" borderId="45" xfId="0" applyFont="1" applyFill="1" applyBorder="1" applyAlignment="1">
      <alignment horizontal="center" wrapText="1"/>
    </xf>
    <xf numFmtId="0" fontId="38" fillId="0" borderId="45" xfId="0" applyFont="1" applyFill="1" applyBorder="1" applyAlignment="1">
      <alignment wrapText="1"/>
    </xf>
    <xf numFmtId="4" fontId="39" fillId="0" borderId="45" xfId="0" applyNumberFormat="1" applyFont="1" applyBorder="1" applyAlignment="1">
      <alignment horizontal="right" vertical="center" wrapText="1"/>
    </xf>
    <xf numFmtId="4" fontId="41" fillId="0" borderId="45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78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/>
    <xf numFmtId="0" fontId="29" fillId="0" borderId="72" xfId="0" applyFont="1" applyFill="1" applyBorder="1" applyAlignment="1">
      <alignment horizontal="left" vertical="center"/>
    </xf>
    <xf numFmtId="0" fontId="29" fillId="0" borderId="72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vertical="center" wrapText="1"/>
    </xf>
    <xf numFmtId="0" fontId="29" fillId="0" borderId="72" xfId="0" applyFont="1" applyFill="1" applyBorder="1" applyAlignment="1">
      <alignment horizontal="center" vertical="center"/>
    </xf>
    <xf numFmtId="2" fontId="29" fillId="0" borderId="72" xfId="0" applyNumberFormat="1" applyFont="1" applyFill="1" applyBorder="1" applyAlignment="1">
      <alignment horizontal="center" vertical="center"/>
    </xf>
    <xf numFmtId="2" fontId="29" fillId="0" borderId="70" xfId="0" applyNumberFormat="1" applyFont="1" applyFill="1" applyBorder="1" applyAlignment="1">
      <alignment horizontal="center" vertical="center"/>
    </xf>
    <xf numFmtId="43" fontId="29" fillId="0" borderId="70" xfId="87" applyNumberFormat="1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vertical="center" wrapText="1"/>
    </xf>
    <xf numFmtId="0" fontId="29" fillId="0" borderId="7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29" fillId="0" borderId="7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43" fontId="29" fillId="0" borderId="0" xfId="81" applyFont="1" applyFill="1"/>
    <xf numFmtId="43" fontId="29" fillId="0" borderId="78" xfId="81" applyFont="1" applyFill="1" applyBorder="1"/>
    <xf numFmtId="43" fontId="30" fillId="0" borderId="78" xfId="81" applyFont="1" applyFill="1" applyBorder="1" applyAlignment="1">
      <alignment horizontal="right"/>
    </xf>
    <xf numFmtId="43" fontId="30" fillId="0" borderId="78" xfId="81" applyFont="1" applyFill="1" applyBorder="1"/>
    <xf numFmtId="0" fontId="29" fillId="0" borderId="79" xfId="0" applyFont="1" applyFill="1" applyBorder="1" applyAlignment="1"/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42" fillId="0" borderId="78" xfId="0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64" xfId="0" applyFont="1" applyFill="1" applyBorder="1" applyAlignment="1">
      <alignment vertical="center" wrapText="1"/>
    </xf>
    <xf numFmtId="0" fontId="32" fillId="0" borderId="6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" fillId="27" borderId="0" xfId="0" applyFont="1" applyFill="1" applyBorder="1" applyAlignment="1">
      <alignment vertical="center" wrapText="1"/>
    </xf>
    <xf numFmtId="49" fontId="1" fillId="27" borderId="0" xfId="0" applyNumberFormat="1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center" vertical="center" wrapText="1"/>
    </xf>
    <xf numFmtId="49" fontId="1" fillId="27" borderId="0" xfId="0" applyNumberFormat="1" applyFont="1" applyFill="1" applyBorder="1" applyAlignment="1">
      <alignment horizontal="right" vertical="center" wrapText="1"/>
    </xf>
    <xf numFmtId="2" fontId="1" fillId="27" borderId="0" xfId="0" applyNumberFormat="1" applyFont="1" applyFill="1" applyBorder="1" applyAlignment="1">
      <alignment horizontal="center" vertical="center" wrapText="1"/>
    </xf>
    <xf numFmtId="10" fontId="1" fillId="0" borderId="78" xfId="88" applyNumberFormat="1" applyFont="1" applyFill="1" applyBorder="1" applyAlignment="1">
      <alignment horizontal="center" vertical="center" wrapText="1"/>
    </xf>
    <xf numFmtId="49" fontId="1" fillId="0" borderId="80" xfId="0" applyNumberFormat="1" applyFont="1" applyFill="1" applyBorder="1" applyAlignment="1">
      <alignment vertical="center" wrapText="1"/>
    </xf>
    <xf numFmtId="49" fontId="1" fillId="0" borderId="81" xfId="0" applyNumberFormat="1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horizontal="center" vertical="center" wrapText="1"/>
    </xf>
    <xf numFmtId="169" fontId="1" fillId="0" borderId="81" xfId="0" applyNumberFormat="1" applyFont="1" applyFill="1" applyBorder="1" applyAlignment="1">
      <alignment horizontal="right" vertical="center" wrapText="1"/>
    </xf>
    <xf numFmtId="170" fontId="1" fillId="0" borderId="81" xfId="0" applyNumberFormat="1" applyFont="1" applyFill="1" applyBorder="1" applyAlignment="1">
      <alignment horizontal="right" vertical="center" wrapText="1"/>
    </xf>
    <xf numFmtId="2" fontId="1" fillId="0" borderId="8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9" fontId="1" fillId="27" borderId="80" xfId="0" applyNumberFormat="1" applyFont="1" applyFill="1" applyBorder="1" applyAlignment="1">
      <alignment vertical="center" wrapText="1"/>
    </xf>
    <xf numFmtId="49" fontId="1" fillId="27" borderId="81" xfId="0" applyNumberFormat="1" applyFont="1" applyFill="1" applyBorder="1" applyAlignment="1">
      <alignment horizontal="center" vertical="center" wrapText="1"/>
    </xf>
    <xf numFmtId="0" fontId="1" fillId="27" borderId="81" xfId="0" applyFont="1" applyFill="1" applyBorder="1" applyAlignment="1">
      <alignment vertical="center" wrapText="1"/>
    </xf>
    <xf numFmtId="0" fontId="1" fillId="27" borderId="81" xfId="0" applyFont="1" applyFill="1" applyBorder="1" applyAlignment="1">
      <alignment horizontal="center" vertical="center" wrapText="1"/>
    </xf>
    <xf numFmtId="169" fontId="1" fillId="27" borderId="81" xfId="0" applyNumberFormat="1" applyFont="1" applyFill="1" applyBorder="1" applyAlignment="1">
      <alignment horizontal="right" vertical="center" wrapText="1"/>
    </xf>
    <xf numFmtId="170" fontId="1" fillId="27" borderId="81" xfId="0" applyNumberFormat="1" applyFont="1" applyFill="1" applyBorder="1" applyAlignment="1">
      <alignment horizontal="right" vertical="center" wrapText="1"/>
    </xf>
    <xf numFmtId="2" fontId="1" fillId="27" borderId="82" xfId="0" applyNumberFormat="1" applyFont="1" applyFill="1" applyBorder="1" applyAlignment="1">
      <alignment horizontal="right" vertical="center" wrapText="1"/>
    </xf>
    <xf numFmtId="0" fontId="1" fillId="0" borderId="79" xfId="0" applyFont="1" applyFill="1" applyBorder="1" applyAlignment="1">
      <alignment vertical="center" wrapText="1"/>
    </xf>
    <xf numFmtId="49" fontId="1" fillId="27" borderId="84" xfId="0" applyNumberFormat="1" applyFont="1" applyFill="1" applyBorder="1" applyAlignment="1">
      <alignment horizontal="center" vertical="center" wrapText="1"/>
    </xf>
    <xf numFmtId="0" fontId="1" fillId="27" borderId="84" xfId="0" applyFont="1" applyFill="1" applyBorder="1" applyAlignment="1">
      <alignment vertical="center" wrapText="1"/>
    </xf>
    <xf numFmtId="0" fontId="1" fillId="27" borderId="84" xfId="0" applyFont="1" applyFill="1" applyBorder="1" applyAlignment="1">
      <alignment horizontal="center" vertical="center" wrapText="1"/>
    </xf>
    <xf numFmtId="169" fontId="1" fillId="27" borderId="84" xfId="0" applyNumberFormat="1" applyFont="1" applyFill="1" applyBorder="1" applyAlignment="1">
      <alignment horizontal="right" vertical="center" wrapText="1"/>
    </xf>
    <xf numFmtId="170" fontId="1" fillId="27" borderId="84" xfId="0" applyNumberFormat="1" applyFont="1" applyFill="1" applyBorder="1" applyAlignment="1">
      <alignment horizontal="right" vertical="center" wrapText="1"/>
    </xf>
    <xf numFmtId="2" fontId="1" fillId="27" borderId="85" xfId="0" applyNumberFormat="1" applyFont="1" applyFill="1" applyBorder="1" applyAlignment="1">
      <alignment horizontal="right" vertical="center" wrapText="1"/>
    </xf>
    <xf numFmtId="49" fontId="1" fillId="27" borderId="79" xfId="0" applyNumberFormat="1" applyFont="1" applyFill="1" applyBorder="1" applyAlignment="1">
      <alignment horizontal="center" vertical="center" wrapText="1"/>
    </xf>
    <xf numFmtId="0" fontId="1" fillId="27" borderId="79" xfId="0" applyFont="1" applyFill="1" applyBorder="1" applyAlignment="1">
      <alignment vertical="center" wrapText="1"/>
    </xf>
    <xf numFmtId="0" fontId="1" fillId="27" borderId="79" xfId="0" applyFont="1" applyFill="1" applyBorder="1" applyAlignment="1">
      <alignment horizontal="center" vertical="center" wrapText="1"/>
    </xf>
    <xf numFmtId="169" fontId="1" fillId="27" borderId="79" xfId="0" applyNumberFormat="1" applyFont="1" applyFill="1" applyBorder="1" applyAlignment="1">
      <alignment horizontal="right" vertical="center" wrapText="1"/>
    </xf>
    <xf numFmtId="170" fontId="1" fillId="27" borderId="79" xfId="0" applyNumberFormat="1" applyFont="1" applyFill="1" applyBorder="1" applyAlignment="1">
      <alignment horizontal="right" vertical="center" wrapText="1"/>
    </xf>
    <xf numFmtId="2" fontId="1" fillId="27" borderId="86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/>
    </xf>
    <xf numFmtId="0" fontId="31" fillId="0" borderId="87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vertical="center" wrapText="1"/>
    </xf>
    <xf numFmtId="43" fontId="29" fillId="0" borderId="87" xfId="81" applyFont="1" applyFill="1" applyBorder="1" applyAlignment="1">
      <alignment horizontal="right" vertical="center" wrapText="1"/>
    </xf>
    <xf numFmtId="43" fontId="29" fillId="0" borderId="87" xfId="81" applyNumberFormat="1" applyFont="1" applyFill="1" applyBorder="1" applyAlignment="1">
      <alignment horizontal="right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43" fontId="1" fillId="0" borderId="61" xfId="81" applyFont="1" applyFill="1" applyBorder="1" applyAlignment="1">
      <alignment horizontal="right" vertical="center" wrapText="1"/>
    </xf>
    <xf numFmtId="43" fontId="1" fillId="0" borderId="68" xfId="81" applyNumberFormat="1" applyFont="1" applyFill="1" applyBorder="1" applyAlignment="1">
      <alignment horizontal="right" vertical="center" wrapText="1"/>
    </xf>
    <xf numFmtId="43" fontId="1" fillId="0" borderId="61" xfId="8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34" fillId="29" borderId="61" xfId="0" applyFont="1" applyFill="1" applyBorder="1" applyAlignment="1">
      <alignment horizontal="left" vertical="center"/>
    </xf>
    <xf numFmtId="0" fontId="34" fillId="29" borderId="61" xfId="0" applyFont="1" applyFill="1" applyBorder="1" applyAlignment="1">
      <alignment vertical="center"/>
    </xf>
    <xf numFmtId="0" fontId="34" fillId="29" borderId="61" xfId="0" applyFont="1" applyFill="1" applyBorder="1" applyAlignment="1">
      <alignment horizontal="center" vertical="center"/>
    </xf>
    <xf numFmtId="43" fontId="34" fillId="29" borderId="61" xfId="81" applyFont="1" applyFill="1" applyBorder="1" applyAlignment="1">
      <alignment horizontal="center" vertical="center"/>
    </xf>
    <xf numFmtId="172" fontId="29" fillId="29" borderId="68" xfId="81" applyNumberFormat="1" applyFont="1" applyFill="1" applyBorder="1" applyAlignment="1">
      <alignment horizontal="right" vertical="center" wrapText="1"/>
    </xf>
    <xf numFmtId="0" fontId="34" fillId="29" borderId="61" xfId="0" applyFont="1" applyFill="1" applyBorder="1" applyAlignment="1">
      <alignment horizontal="left" vertical="center" wrapText="1"/>
    </xf>
    <xf numFmtId="0" fontId="34" fillId="29" borderId="61" xfId="0" applyFont="1" applyFill="1" applyBorder="1" applyAlignment="1">
      <alignment horizontal="center" vertical="center" wrapText="1"/>
    </xf>
    <xf numFmtId="43" fontId="34" fillId="29" borderId="61" xfId="81" applyFont="1" applyFill="1" applyBorder="1" applyAlignment="1">
      <alignment horizontal="center" vertical="center" wrapText="1"/>
    </xf>
    <xf numFmtId="43" fontId="29" fillId="29" borderId="68" xfId="81" applyNumberFormat="1" applyFont="1" applyFill="1" applyBorder="1" applyAlignment="1">
      <alignment horizontal="right" vertical="center" wrapText="1"/>
    </xf>
    <xf numFmtId="43" fontId="30" fillId="29" borderId="61" xfId="81" applyFont="1" applyFill="1" applyBorder="1" applyAlignment="1">
      <alignment horizontal="right" vertical="center" wrapText="1"/>
    </xf>
    <xf numFmtId="0" fontId="29" fillId="29" borderId="0" xfId="0" applyFont="1" applyFill="1"/>
    <xf numFmtId="0" fontId="29" fillId="29" borderId="0" xfId="0" applyFont="1" applyFill="1" applyBorder="1" applyAlignment="1">
      <alignment horizontal="center" vertical="center" wrapText="1"/>
    </xf>
    <xf numFmtId="0" fontId="29" fillId="29" borderId="0" xfId="0" applyFont="1" applyFill="1" applyBorder="1" applyAlignment="1">
      <alignment horizontal="center"/>
    </xf>
    <xf numFmtId="0" fontId="29" fillId="29" borderId="0" xfId="0" applyFont="1" applyFill="1" applyBorder="1"/>
    <xf numFmtId="2" fontId="29" fillId="29" borderId="0" xfId="0" applyNumberFormat="1" applyFont="1" applyFill="1"/>
    <xf numFmtId="0" fontId="0" fillId="29" borderId="0" xfId="0" applyFill="1" applyBorder="1"/>
    <xf numFmtId="0" fontId="30" fillId="29" borderId="69" xfId="0" applyFont="1" applyFill="1" applyBorder="1" applyAlignment="1">
      <alignment horizontal="left" vertical="center"/>
    </xf>
    <xf numFmtId="0" fontId="30" fillId="29" borderId="70" xfId="0" applyFont="1" applyFill="1" applyBorder="1" applyAlignment="1">
      <alignment horizontal="left" vertical="center"/>
    </xf>
    <xf numFmtId="0" fontId="30" fillId="29" borderId="71" xfId="0" applyFont="1" applyFill="1" applyBorder="1" applyAlignment="1">
      <alignment horizontal="left" vertical="center"/>
    </xf>
    <xf numFmtId="43" fontId="30" fillId="29" borderId="71" xfId="0" applyNumberFormat="1" applyFont="1" applyFill="1" applyBorder="1" applyAlignment="1">
      <alignment horizontal="left" vertical="center"/>
    </xf>
    <xf numFmtId="0" fontId="31" fillId="29" borderId="61" xfId="0" applyFont="1" applyFill="1" applyBorder="1" applyAlignment="1">
      <alignment horizontal="left" vertical="center" wrapText="1"/>
    </xf>
    <xf numFmtId="0" fontId="31" fillId="34" borderId="61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/>
    </xf>
    <xf numFmtId="0" fontId="34" fillId="0" borderId="89" xfId="0" applyFont="1" applyFill="1" applyBorder="1" applyAlignment="1">
      <alignment horizontal="center" vertical="center" wrapText="1"/>
    </xf>
    <xf numFmtId="0" fontId="34" fillId="29" borderId="89" xfId="0" applyFont="1" applyFill="1" applyBorder="1" applyAlignment="1">
      <alignment horizontal="center" vertical="center"/>
    </xf>
    <xf numFmtId="0" fontId="34" fillId="29" borderId="89" xfId="0" applyFont="1" applyFill="1" applyBorder="1" applyAlignment="1">
      <alignment horizontal="center" vertical="center" wrapText="1"/>
    </xf>
    <xf numFmtId="0" fontId="30" fillId="29" borderId="90" xfId="0" applyFont="1" applyFill="1" applyBorder="1" applyAlignment="1">
      <alignment horizontal="left" vertical="center"/>
    </xf>
    <xf numFmtId="0" fontId="31" fillId="0" borderId="89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31" fillId="0" borderId="89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3" fontId="29" fillId="0" borderId="80" xfId="81" applyFont="1" applyFill="1" applyBorder="1" applyAlignment="1">
      <alignment horizontal="center"/>
    </xf>
    <xf numFmtId="43" fontId="29" fillId="0" borderId="81" xfId="81" applyFont="1" applyFill="1" applyBorder="1" applyAlignment="1">
      <alignment horizontal="center"/>
    </xf>
    <xf numFmtId="43" fontId="29" fillId="0" borderId="82" xfId="8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70" xfId="0" applyFont="1" applyFill="1" applyBorder="1" applyAlignment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40" fillId="0" borderId="76" xfId="0" applyFont="1" applyFill="1" applyBorder="1" applyAlignment="1">
      <alignment horizontal="right" wrapText="1"/>
    </xf>
    <xf numFmtId="0" fontId="40" fillId="0" borderId="77" xfId="0" applyFont="1" applyFill="1" applyBorder="1" applyAlignment="1">
      <alignment horizontal="right" wrapText="1"/>
    </xf>
    <xf numFmtId="0" fontId="42" fillId="0" borderId="0" xfId="0" applyFont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83" xfId="0" applyFont="1" applyFill="1" applyBorder="1" applyAlignment="1">
      <alignment horizontal="center" vertical="center"/>
    </xf>
    <xf numFmtId="0" fontId="44" fillId="0" borderId="79" xfId="0" applyFont="1" applyFill="1" applyBorder="1" applyAlignment="1">
      <alignment horizontal="center" vertic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3 2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lculation 2" xfId="78"/>
    <cellStyle name="Cálculo 2" xfId="28"/>
    <cellStyle name="Check Cell" xfId="29"/>
    <cellStyle name="Data" xfId="30"/>
    <cellStyle name="Entrada 2" xfId="31"/>
    <cellStyle name="Euro" xfId="32"/>
    <cellStyle name="Explanatory Text" xfId="33"/>
    <cellStyle name="Fixo" xfId="34"/>
    <cellStyle name="Good" xfId="35"/>
    <cellStyle name="Heading 1" xfId="36"/>
    <cellStyle name="Heading 2" xfId="37"/>
    <cellStyle name="Heading 3" xfId="38"/>
    <cellStyle name="Heading 4" xfId="39"/>
    <cellStyle name="Indefinido" xfId="40"/>
    <cellStyle name="Input" xfId="41"/>
    <cellStyle name="Input 2" xfId="77"/>
    <cellStyle name="Linked Cell" xfId="42"/>
    <cellStyle name="Moeda" xfId="87" builtinId="4"/>
    <cellStyle name="Moeda 2" xfId="43"/>
    <cellStyle name="Moeda 3" xfId="44"/>
    <cellStyle name="Moeda 3 2" xfId="45"/>
    <cellStyle name="Moeda 4" xfId="46"/>
    <cellStyle name="Moeda 5" xfId="47"/>
    <cellStyle name="Moeda 6" xfId="82"/>
    <cellStyle name="Neutral" xfId="48"/>
    <cellStyle name="Normal" xfId="0" builtinId="0"/>
    <cellStyle name="Normal 2" xfId="49"/>
    <cellStyle name="Normal 2 2" xfId="50"/>
    <cellStyle name="Normal 3" xfId="51"/>
    <cellStyle name="Normal 4" xfId="52"/>
    <cellStyle name="Normal 4 2" xfId="53"/>
    <cellStyle name="Normal 4 3" xfId="83"/>
    <cellStyle name="Note" xfId="54"/>
    <cellStyle name="Note 2" xfId="79"/>
    <cellStyle name="Output" xfId="55"/>
    <cellStyle name="Output 2" xfId="80"/>
    <cellStyle name="Percentual" xfId="56"/>
    <cellStyle name="Ponto" xfId="57"/>
    <cellStyle name="Porcentagem" xfId="88" builtinId="5"/>
    <cellStyle name="Porcentagem 2" xfId="58"/>
    <cellStyle name="Porcentagem 3" xfId="59"/>
    <cellStyle name="Porcentagem 3 2" xfId="60"/>
    <cellStyle name="Porcentagem 4" xfId="61"/>
    <cellStyle name="Porcentagem 5" xfId="62"/>
    <cellStyle name="Porcentagem 6" xfId="84"/>
    <cellStyle name="Separador de m" xfId="63"/>
    <cellStyle name="Separador de milhares 2" xfId="64"/>
    <cellStyle name="Separador de milhares 3" xfId="65"/>
    <cellStyle name="Separador de milhares 4" xfId="66"/>
    <cellStyle name="Separador de milhares 4 2" xfId="67"/>
    <cellStyle name="Separador de milhares 5" xfId="68"/>
    <cellStyle name="Separador de milhares 6" xfId="69"/>
    <cellStyle name="Separador de milhares 7" xfId="70"/>
    <cellStyle name="Title" xfId="71"/>
    <cellStyle name="Titulo1" xfId="72"/>
    <cellStyle name="Titulo2" xfId="73"/>
    <cellStyle name="Vírgula" xfId="81" builtinId="3"/>
    <cellStyle name="Vírgula 2" xfId="74"/>
    <cellStyle name="Vírgula 2 2" xfId="75"/>
    <cellStyle name="Vírgula 2 3" xfId="86"/>
    <cellStyle name="Vírgula 3" xfId="85"/>
    <cellStyle name="Warning Text" xfId="76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4048125</xdr:colOff>
          <xdr:row>0</xdr:row>
          <xdr:rowOff>38100</xdr:rowOff>
        </xdr:from>
        <xdr:to>
          <xdr:col>4</xdr:col>
          <xdr:colOff>4714875</xdr:colOff>
          <xdr:row>3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2771775</xdr:colOff>
          <xdr:row>0</xdr:row>
          <xdr:rowOff>47625</xdr:rowOff>
        </xdr:from>
        <xdr:to>
          <xdr:col>2</xdr:col>
          <xdr:colOff>3495675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trab\tecsan\MC-Calc\MC-E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S2G%20CONSULTORIA\ETA%20S&#195;O%20BRAS%20C-D%20-%20JNETO\CD%20LICITA&#199;&#195;O\OR&#199;A%20ETA%20SAO%20BRAS%20RV%20JNETO%203%20(SAMPAIO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5:Q631"/>
  <sheetViews>
    <sheetView showGridLines="0" tabSelected="1" view="pageBreakPreview" topLeftCell="B601" zoomScale="80" zoomScaleNormal="70" zoomScaleSheetLayoutView="80" zoomScalePageLayoutView="85" workbookViewId="0">
      <selection activeCell="H222" sqref="H222"/>
    </sheetView>
  </sheetViews>
  <sheetFormatPr defaultRowHeight="15"/>
  <cols>
    <col min="1" max="1" width="9.140625" style="41"/>
    <col min="2" max="2" width="14.140625" style="289" bestFit="1" customWidth="1"/>
    <col min="3" max="3" width="16" style="41" customWidth="1"/>
    <col min="4" max="4" width="13.5703125" style="41" customWidth="1"/>
    <col min="5" max="5" width="71.140625" style="289" customWidth="1"/>
    <col min="6" max="6" width="9" style="290" customWidth="1"/>
    <col min="7" max="7" width="12.5703125" style="290" customWidth="1"/>
    <col min="8" max="8" width="21.42578125" style="290" customWidth="1"/>
    <col min="9" max="9" width="22.85546875" style="290" customWidth="1"/>
    <col min="10" max="10" width="21.28515625" style="291" customWidth="1"/>
    <col min="11" max="12" width="17.5703125" style="291" customWidth="1"/>
    <col min="13" max="13" width="17" style="291" customWidth="1"/>
    <col min="14" max="14" width="19.140625" style="41" customWidth="1"/>
    <col min="15" max="15" width="11.42578125" style="41" customWidth="1"/>
    <col min="16" max="16" width="9.140625" style="41"/>
    <col min="17" max="17" width="9.5703125" style="41" bestFit="1" customWidth="1"/>
    <col min="18" max="16384" width="9.140625" style="41"/>
  </cols>
  <sheetData>
    <row r="5" spans="2:16" ht="15.75">
      <c r="B5" s="388" t="s">
        <v>1620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</row>
    <row r="6" spans="2:16" ht="15.75">
      <c r="B6" s="388" t="s">
        <v>1621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</row>
    <row r="7" spans="2:16" ht="15.75">
      <c r="B7" s="388" t="s">
        <v>1622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</row>
    <row r="8" spans="2:16" ht="15.75">
      <c r="B8" s="388" t="s">
        <v>1623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</row>
    <row r="9" spans="2:16" ht="15.75">
      <c r="B9" s="388" t="s">
        <v>1624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</row>
    <row r="10" spans="2:16" ht="15.75">
      <c r="B10" s="264"/>
      <c r="C10" s="264"/>
      <c r="D10" s="264"/>
      <c r="E10" s="264"/>
      <c r="F10" s="264"/>
      <c r="G10" s="373"/>
      <c r="H10" s="373"/>
      <c r="I10" s="373"/>
      <c r="J10" s="264"/>
      <c r="K10" s="264"/>
      <c r="L10" s="264"/>
      <c r="M10" s="264"/>
    </row>
    <row r="11" spans="2:16" ht="15.75">
      <c r="B11" s="388" t="s">
        <v>1866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</row>
    <row r="12" spans="2:16" ht="7.5" customHeight="1">
      <c r="B12" s="264"/>
      <c r="C12" s="264"/>
      <c r="D12" s="264"/>
      <c r="E12" s="264"/>
      <c r="F12" s="264"/>
      <c r="G12" s="373"/>
      <c r="H12" s="373"/>
      <c r="I12" s="373"/>
      <c r="J12" s="264"/>
      <c r="K12" s="264"/>
      <c r="L12" s="264"/>
      <c r="M12" s="264"/>
    </row>
    <row r="13" spans="2:16" ht="15.75">
      <c r="B13" s="388" t="s">
        <v>1625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</row>
    <row r="14" spans="2:16" ht="15.75">
      <c r="B14" s="296"/>
      <c r="C14" s="296"/>
      <c r="D14" s="296"/>
      <c r="E14" s="296"/>
      <c r="F14" s="296"/>
      <c r="G14" s="296"/>
      <c r="H14" s="296"/>
      <c r="I14" s="296"/>
      <c r="J14" s="296"/>
      <c r="K14" s="297" t="s">
        <v>1626</v>
      </c>
      <c r="L14" s="296"/>
      <c r="M14" s="296"/>
    </row>
    <row r="15" spans="2:16" ht="7.5" customHeight="1">
      <c r="B15" s="295"/>
      <c r="C15" s="295"/>
      <c r="D15" s="295"/>
      <c r="E15" s="295"/>
      <c r="F15" s="295"/>
      <c r="G15" s="295"/>
      <c r="H15" s="295"/>
      <c r="I15" s="295"/>
      <c r="J15" s="295"/>
      <c r="K15" s="265"/>
      <c r="L15" s="295"/>
      <c r="M15" s="295"/>
    </row>
    <row r="16" spans="2:16" ht="48" customHeight="1">
      <c r="B16" s="217" t="s">
        <v>2</v>
      </c>
      <c r="C16" s="217" t="s">
        <v>121</v>
      </c>
      <c r="D16" s="217" t="s">
        <v>118</v>
      </c>
      <c r="E16" s="217" t="s">
        <v>1</v>
      </c>
      <c r="F16" s="217" t="s">
        <v>0</v>
      </c>
      <c r="G16" s="374" t="s">
        <v>1863</v>
      </c>
      <c r="H16" s="374" t="s">
        <v>1864</v>
      </c>
      <c r="I16" s="374" t="s">
        <v>1865</v>
      </c>
      <c r="J16" s="235" t="s">
        <v>1862</v>
      </c>
      <c r="K16" s="235" t="s">
        <v>34</v>
      </c>
      <c r="L16" s="247" t="s">
        <v>1254</v>
      </c>
      <c r="M16" s="235" t="s">
        <v>35</v>
      </c>
      <c r="N16" s="161" t="s">
        <v>730</v>
      </c>
      <c r="O16" s="161" t="s">
        <v>731</v>
      </c>
      <c r="P16" s="266"/>
    </row>
    <row r="17" spans="2:16" ht="16.5" customHeight="1">
      <c r="B17" s="351" t="s">
        <v>1839</v>
      </c>
      <c r="C17" s="352" t="s">
        <v>13</v>
      </c>
      <c r="D17" s="353"/>
      <c r="E17" s="353"/>
      <c r="F17" s="353"/>
      <c r="G17" s="375"/>
      <c r="H17" s="375"/>
      <c r="I17" s="375"/>
      <c r="J17" s="354"/>
      <c r="K17" s="354"/>
      <c r="L17" s="355" t="str">
        <f>IF(ISBLANK(K17),"",K17*1.3051)</f>
        <v/>
      </c>
      <c r="M17" s="354">
        <f>SUM(M18:M19)</f>
        <v>9733.5</v>
      </c>
      <c r="N17" s="40" t="str">
        <f t="shared" ref="N17:N39" si="0">IF(ISBLANK(D17),"",IF(D17="sinapi","Ok!","COMPOSIÇÃO!"))</f>
        <v/>
      </c>
      <c r="O17" s="161" t="str">
        <f t="shared" ref="O17:O61" si="1">IF(ISBLANK(K17),"",(IF(K17&lt;&gt;0,"Ok!","Verificar!")))</f>
        <v/>
      </c>
      <c r="P17" s="266"/>
    </row>
    <row r="18" spans="2:16" ht="30">
      <c r="B18" s="244">
        <v>1</v>
      </c>
      <c r="C18" s="220" t="s">
        <v>41</v>
      </c>
      <c r="D18" s="220" t="s">
        <v>119</v>
      </c>
      <c r="E18" s="219" t="s">
        <v>1255</v>
      </c>
      <c r="F18" s="220" t="s">
        <v>1202</v>
      </c>
      <c r="G18" s="378">
        <v>50</v>
      </c>
      <c r="H18" s="378">
        <v>50</v>
      </c>
      <c r="I18" s="378">
        <v>50</v>
      </c>
      <c r="J18" s="237">
        <f>SUM(G18:I18)</f>
        <v>150</v>
      </c>
      <c r="K18" s="232">
        <v>40.159999999999997</v>
      </c>
      <c r="L18" s="249">
        <f t="shared" ref="L18:L63" si="2">IF(ISBLANK(K18),"",ROUND(K18*1.3051,2))</f>
        <v>52.41</v>
      </c>
      <c r="M18" s="248">
        <f t="shared" ref="M18:M63" si="3">J18*L18</f>
        <v>7861.4999999999991</v>
      </c>
      <c r="N18" s="40" t="str">
        <f t="shared" si="0"/>
        <v>Ok!</v>
      </c>
      <c r="O18" s="161" t="str">
        <f t="shared" si="1"/>
        <v>Ok!</v>
      </c>
      <c r="P18" s="266"/>
    </row>
    <row r="19" spans="2:16" ht="30">
      <c r="B19" s="244">
        <v>2</v>
      </c>
      <c r="C19" s="220">
        <v>73618</v>
      </c>
      <c r="D19" s="220" t="s">
        <v>119</v>
      </c>
      <c r="E19" s="219" t="s">
        <v>1264</v>
      </c>
      <c r="F19" s="220" t="s">
        <v>1202</v>
      </c>
      <c r="G19" s="378">
        <v>100</v>
      </c>
      <c r="H19" s="378">
        <v>0</v>
      </c>
      <c r="I19" s="378">
        <v>100</v>
      </c>
      <c r="J19" s="237">
        <f t="shared" ref="J19:J82" si="4">SUM(G19:I19)</f>
        <v>200</v>
      </c>
      <c r="K19" s="232">
        <v>7.17</v>
      </c>
      <c r="L19" s="249">
        <f t="shared" si="2"/>
        <v>9.36</v>
      </c>
      <c r="M19" s="248">
        <f t="shared" si="3"/>
        <v>1872</v>
      </c>
      <c r="N19" s="40" t="str">
        <f t="shared" si="0"/>
        <v>Ok!</v>
      </c>
      <c r="O19" s="161" t="str">
        <f t="shared" si="1"/>
        <v>Ok!</v>
      </c>
      <c r="P19" s="266"/>
    </row>
    <row r="20" spans="2:16" s="268" customFormat="1" ht="15.75" customHeight="1">
      <c r="B20" s="356" t="s">
        <v>1840</v>
      </c>
      <c r="C20" s="351" t="s">
        <v>299</v>
      </c>
      <c r="D20" s="357"/>
      <c r="E20" s="357"/>
      <c r="F20" s="357"/>
      <c r="G20" s="376"/>
      <c r="H20" s="376"/>
      <c r="I20" s="376"/>
      <c r="J20" s="237">
        <f t="shared" si="4"/>
        <v>0</v>
      </c>
      <c r="K20" s="358"/>
      <c r="L20" s="359" t="str">
        <f t="shared" si="2"/>
        <v/>
      </c>
      <c r="M20" s="360">
        <f>SUM(M21:M57)</f>
        <v>156160.70000000001</v>
      </c>
      <c r="N20" s="39" t="str">
        <f t="shared" si="0"/>
        <v/>
      </c>
      <c r="O20" s="161" t="str">
        <f t="shared" si="1"/>
        <v/>
      </c>
      <c r="P20" s="267"/>
    </row>
    <row r="21" spans="2:16" ht="30">
      <c r="B21" s="244">
        <v>3</v>
      </c>
      <c r="C21" s="220" t="s">
        <v>303</v>
      </c>
      <c r="D21" s="220" t="s">
        <v>119</v>
      </c>
      <c r="E21" s="219" t="s">
        <v>304</v>
      </c>
      <c r="F21" s="220" t="s">
        <v>1202</v>
      </c>
      <c r="G21" s="378">
        <v>50</v>
      </c>
      <c r="H21" s="378">
        <v>50</v>
      </c>
      <c r="I21" s="378">
        <v>50</v>
      </c>
      <c r="J21" s="237">
        <f t="shared" si="4"/>
        <v>150</v>
      </c>
      <c r="K21" s="232">
        <v>67.45</v>
      </c>
      <c r="L21" s="249">
        <f t="shared" si="2"/>
        <v>88.03</v>
      </c>
      <c r="M21" s="248">
        <f t="shared" si="3"/>
        <v>13204.5</v>
      </c>
      <c r="N21" s="40" t="str">
        <f t="shared" si="0"/>
        <v>Ok!</v>
      </c>
      <c r="O21" s="161" t="str">
        <f t="shared" si="1"/>
        <v>Ok!</v>
      </c>
      <c r="P21" s="266"/>
    </row>
    <row r="22" spans="2:16" ht="30">
      <c r="B22" s="244">
        <f>B21+1</f>
        <v>4</v>
      </c>
      <c r="C22" s="220">
        <v>72223</v>
      </c>
      <c r="D22" s="220" t="s">
        <v>119</v>
      </c>
      <c r="E22" s="219" t="s">
        <v>308</v>
      </c>
      <c r="F22" s="220" t="s">
        <v>1202</v>
      </c>
      <c r="G22" s="378">
        <v>200</v>
      </c>
      <c r="H22" s="378">
        <v>100</v>
      </c>
      <c r="I22" s="378">
        <v>200</v>
      </c>
      <c r="J22" s="237">
        <f t="shared" si="4"/>
        <v>500</v>
      </c>
      <c r="K22" s="232">
        <v>11.91</v>
      </c>
      <c r="L22" s="249">
        <f t="shared" si="2"/>
        <v>15.54</v>
      </c>
      <c r="M22" s="248">
        <f t="shared" si="3"/>
        <v>7770</v>
      </c>
      <c r="N22" s="40" t="str">
        <f t="shared" si="0"/>
        <v>Ok!</v>
      </c>
      <c r="O22" s="161" t="str">
        <f t="shared" si="1"/>
        <v>Ok!</v>
      </c>
      <c r="P22" s="266"/>
    </row>
    <row r="23" spans="2:16" ht="30">
      <c r="B23" s="244">
        <f t="shared" ref="B23:B57" si="5">B22+1</f>
        <v>5</v>
      </c>
      <c r="C23" s="220">
        <v>85378</v>
      </c>
      <c r="D23" s="220" t="s">
        <v>119</v>
      </c>
      <c r="E23" s="219" t="s">
        <v>310</v>
      </c>
      <c r="F23" s="220" t="s">
        <v>1202</v>
      </c>
      <c r="G23" s="378">
        <v>50</v>
      </c>
      <c r="H23" s="378">
        <v>50</v>
      </c>
      <c r="I23" s="378">
        <v>50</v>
      </c>
      <c r="J23" s="237">
        <f t="shared" si="4"/>
        <v>150</v>
      </c>
      <c r="K23" s="232">
        <v>28.15</v>
      </c>
      <c r="L23" s="249">
        <f t="shared" si="2"/>
        <v>36.74</v>
      </c>
      <c r="M23" s="248">
        <f t="shared" si="3"/>
        <v>5511</v>
      </c>
      <c r="N23" s="40" t="str">
        <f t="shared" si="0"/>
        <v>Ok!</v>
      </c>
      <c r="O23" s="161" t="str">
        <f t="shared" si="1"/>
        <v>Ok!</v>
      </c>
      <c r="P23" s="266"/>
    </row>
    <row r="24" spans="2:16">
      <c r="B24" s="244">
        <f t="shared" si="5"/>
        <v>6</v>
      </c>
      <c r="C24" s="220">
        <v>73616</v>
      </c>
      <c r="D24" s="220" t="s">
        <v>119</v>
      </c>
      <c r="E24" s="219" t="s">
        <v>311</v>
      </c>
      <c r="F24" s="220" t="s">
        <v>1211</v>
      </c>
      <c r="G24" s="378">
        <v>5</v>
      </c>
      <c r="H24" s="378">
        <v>5</v>
      </c>
      <c r="I24" s="378">
        <v>5</v>
      </c>
      <c r="J24" s="237">
        <f t="shared" si="4"/>
        <v>15</v>
      </c>
      <c r="K24" s="232">
        <v>175.37</v>
      </c>
      <c r="L24" s="249">
        <f t="shared" si="2"/>
        <v>228.88</v>
      </c>
      <c r="M24" s="248">
        <f t="shared" si="3"/>
        <v>3433.2</v>
      </c>
      <c r="N24" s="40" t="str">
        <f t="shared" si="0"/>
        <v>Ok!</v>
      </c>
      <c r="O24" s="161" t="str">
        <f t="shared" si="1"/>
        <v>Ok!</v>
      </c>
      <c r="P24" s="266"/>
    </row>
    <row r="25" spans="2:16" ht="30">
      <c r="B25" s="244">
        <f t="shared" si="5"/>
        <v>7</v>
      </c>
      <c r="C25" s="220">
        <v>85364</v>
      </c>
      <c r="D25" s="220" t="s">
        <v>119</v>
      </c>
      <c r="E25" s="219" t="s">
        <v>312</v>
      </c>
      <c r="F25" s="220" t="s">
        <v>1211</v>
      </c>
      <c r="G25" s="378">
        <v>5</v>
      </c>
      <c r="H25" s="378">
        <v>5</v>
      </c>
      <c r="I25" s="378">
        <v>5</v>
      </c>
      <c r="J25" s="237">
        <f t="shared" si="4"/>
        <v>15</v>
      </c>
      <c r="K25" s="232">
        <v>175.37</v>
      </c>
      <c r="L25" s="249">
        <f t="shared" si="2"/>
        <v>228.88</v>
      </c>
      <c r="M25" s="248">
        <f t="shared" si="3"/>
        <v>3433.2</v>
      </c>
      <c r="N25" s="40" t="str">
        <f t="shared" si="0"/>
        <v>Ok!</v>
      </c>
      <c r="O25" s="161" t="str">
        <f t="shared" si="1"/>
        <v>Ok!</v>
      </c>
      <c r="P25" s="266"/>
    </row>
    <row r="26" spans="2:16">
      <c r="B26" s="244">
        <f t="shared" si="5"/>
        <v>8</v>
      </c>
      <c r="C26" s="220">
        <v>85334</v>
      </c>
      <c r="D26" s="220" t="s">
        <v>119</v>
      </c>
      <c r="E26" s="372" t="s">
        <v>315</v>
      </c>
      <c r="F26" s="220" t="s">
        <v>1202</v>
      </c>
      <c r="G26" s="378">
        <v>50</v>
      </c>
      <c r="H26" s="378">
        <v>0</v>
      </c>
      <c r="I26" s="378">
        <v>50</v>
      </c>
      <c r="J26" s="237">
        <f t="shared" si="4"/>
        <v>100</v>
      </c>
      <c r="K26" s="232">
        <v>11.98</v>
      </c>
      <c r="L26" s="249">
        <f t="shared" si="2"/>
        <v>15.64</v>
      </c>
      <c r="M26" s="248">
        <f t="shared" si="3"/>
        <v>1564</v>
      </c>
      <c r="N26" s="40" t="str">
        <f t="shared" si="0"/>
        <v>Ok!</v>
      </c>
      <c r="O26" s="161" t="str">
        <f t="shared" si="1"/>
        <v>Ok!</v>
      </c>
      <c r="P26" s="266"/>
    </row>
    <row r="27" spans="2:16">
      <c r="B27" s="244">
        <f t="shared" si="5"/>
        <v>9</v>
      </c>
      <c r="C27" s="220">
        <v>85421</v>
      </c>
      <c r="D27" s="220" t="s">
        <v>119</v>
      </c>
      <c r="E27" s="219" t="s">
        <v>298</v>
      </c>
      <c r="F27" s="220" t="s">
        <v>1202</v>
      </c>
      <c r="G27" s="378">
        <v>20</v>
      </c>
      <c r="H27" s="378">
        <v>20</v>
      </c>
      <c r="I27" s="378">
        <v>20</v>
      </c>
      <c r="J27" s="237">
        <f t="shared" si="4"/>
        <v>60</v>
      </c>
      <c r="K27" s="232">
        <v>9.16</v>
      </c>
      <c r="L27" s="249">
        <f t="shared" si="2"/>
        <v>11.95</v>
      </c>
      <c r="M27" s="248">
        <f t="shared" si="3"/>
        <v>717</v>
      </c>
      <c r="N27" s="40" t="str">
        <f t="shared" si="0"/>
        <v>Ok!</v>
      </c>
      <c r="O27" s="161" t="str">
        <f t="shared" si="1"/>
        <v>Ok!</v>
      </c>
      <c r="P27" s="266"/>
    </row>
    <row r="28" spans="2:16">
      <c r="B28" s="244">
        <f t="shared" si="5"/>
        <v>10</v>
      </c>
      <c r="C28" s="220">
        <v>85408</v>
      </c>
      <c r="D28" s="220" t="s">
        <v>119</v>
      </c>
      <c r="E28" s="219" t="s">
        <v>318</v>
      </c>
      <c r="F28" s="220" t="s">
        <v>1202</v>
      </c>
      <c r="G28" s="378">
        <v>5</v>
      </c>
      <c r="H28" s="378">
        <v>0</v>
      </c>
      <c r="I28" s="378">
        <v>5</v>
      </c>
      <c r="J28" s="237">
        <f t="shared" si="4"/>
        <v>10</v>
      </c>
      <c r="K28" s="232">
        <v>24.28</v>
      </c>
      <c r="L28" s="249">
        <f t="shared" si="2"/>
        <v>31.69</v>
      </c>
      <c r="M28" s="248">
        <f t="shared" si="3"/>
        <v>316.90000000000003</v>
      </c>
      <c r="N28" s="40" t="str">
        <f t="shared" si="0"/>
        <v>Ok!</v>
      </c>
      <c r="O28" s="161" t="str">
        <f t="shared" si="1"/>
        <v>Ok!</v>
      </c>
      <c r="P28" s="266"/>
    </row>
    <row r="29" spans="2:16">
      <c r="B29" s="244">
        <f t="shared" si="5"/>
        <v>11</v>
      </c>
      <c r="C29" s="220">
        <v>72142</v>
      </c>
      <c r="D29" s="220" t="s">
        <v>119</v>
      </c>
      <c r="E29" s="219" t="s">
        <v>320</v>
      </c>
      <c r="F29" s="220" t="s">
        <v>606</v>
      </c>
      <c r="G29" s="378">
        <v>10</v>
      </c>
      <c r="H29" s="378">
        <v>10</v>
      </c>
      <c r="I29" s="378">
        <v>10</v>
      </c>
      <c r="J29" s="237">
        <f t="shared" si="4"/>
        <v>30</v>
      </c>
      <c r="K29" s="232">
        <v>7.44</v>
      </c>
      <c r="L29" s="249">
        <f t="shared" si="2"/>
        <v>9.7100000000000009</v>
      </c>
      <c r="M29" s="248">
        <f t="shared" si="3"/>
        <v>291.3</v>
      </c>
      <c r="N29" s="40" t="str">
        <f t="shared" si="0"/>
        <v>Ok!</v>
      </c>
      <c r="O29" s="161" t="str">
        <f t="shared" si="1"/>
        <v>Ok!</v>
      </c>
      <c r="P29" s="266"/>
    </row>
    <row r="30" spans="2:16">
      <c r="B30" s="244">
        <f t="shared" si="5"/>
        <v>12</v>
      </c>
      <c r="C30" s="220">
        <v>72143</v>
      </c>
      <c r="D30" s="220" t="s">
        <v>119</v>
      </c>
      <c r="E30" s="219" t="s">
        <v>322</v>
      </c>
      <c r="F30" s="220" t="s">
        <v>606</v>
      </c>
      <c r="G30" s="378">
        <v>10</v>
      </c>
      <c r="H30" s="378">
        <v>10</v>
      </c>
      <c r="I30" s="378">
        <v>10</v>
      </c>
      <c r="J30" s="237">
        <f t="shared" si="4"/>
        <v>30</v>
      </c>
      <c r="K30" s="232">
        <v>35.94</v>
      </c>
      <c r="L30" s="249">
        <f t="shared" si="2"/>
        <v>46.91</v>
      </c>
      <c r="M30" s="248">
        <f t="shared" si="3"/>
        <v>1407.3</v>
      </c>
      <c r="N30" s="40" t="str">
        <f t="shared" si="0"/>
        <v>Ok!</v>
      </c>
      <c r="O30" s="161" t="str">
        <f t="shared" si="1"/>
        <v>Ok!</v>
      </c>
      <c r="P30" s="266"/>
    </row>
    <row r="31" spans="2:16" ht="30">
      <c r="B31" s="244">
        <f t="shared" si="5"/>
        <v>13</v>
      </c>
      <c r="C31" s="220" t="s">
        <v>326</v>
      </c>
      <c r="D31" s="220" t="s">
        <v>119</v>
      </c>
      <c r="E31" s="219" t="s">
        <v>327</v>
      </c>
      <c r="F31" s="220" t="s">
        <v>1202</v>
      </c>
      <c r="G31" s="378">
        <v>50</v>
      </c>
      <c r="H31" s="378">
        <v>50</v>
      </c>
      <c r="I31" s="378">
        <v>50</v>
      </c>
      <c r="J31" s="237">
        <f t="shared" si="4"/>
        <v>150</v>
      </c>
      <c r="K31" s="232">
        <v>5.99</v>
      </c>
      <c r="L31" s="249">
        <f t="shared" si="2"/>
        <v>7.82</v>
      </c>
      <c r="M31" s="248">
        <f t="shared" si="3"/>
        <v>1173</v>
      </c>
      <c r="N31" s="40" t="str">
        <f t="shared" si="0"/>
        <v>Ok!</v>
      </c>
      <c r="O31" s="161" t="str">
        <f t="shared" si="1"/>
        <v>Ok!</v>
      </c>
      <c r="P31" s="266"/>
    </row>
    <row r="32" spans="2:16" ht="30">
      <c r="B32" s="244">
        <f t="shared" si="5"/>
        <v>14</v>
      </c>
      <c r="C32" s="220" t="s">
        <v>329</v>
      </c>
      <c r="D32" s="220" t="s">
        <v>119</v>
      </c>
      <c r="E32" s="219" t="s">
        <v>330</v>
      </c>
      <c r="F32" s="220" t="s">
        <v>1202</v>
      </c>
      <c r="G32" s="378">
        <v>100</v>
      </c>
      <c r="H32" s="378">
        <v>100</v>
      </c>
      <c r="I32" s="378">
        <v>100</v>
      </c>
      <c r="J32" s="237">
        <f t="shared" si="4"/>
        <v>300</v>
      </c>
      <c r="K32" s="232">
        <v>39.049999999999997</v>
      </c>
      <c r="L32" s="249">
        <f t="shared" si="2"/>
        <v>50.96</v>
      </c>
      <c r="M32" s="248">
        <f t="shared" si="3"/>
        <v>15288</v>
      </c>
      <c r="N32" s="40" t="str">
        <f t="shared" si="0"/>
        <v>Ok!</v>
      </c>
      <c r="O32" s="161" t="str">
        <f t="shared" si="1"/>
        <v>Ok!</v>
      </c>
      <c r="P32" s="266"/>
    </row>
    <row r="33" spans="2:16" ht="30">
      <c r="B33" s="244">
        <f t="shared" si="5"/>
        <v>15</v>
      </c>
      <c r="C33" s="220">
        <v>72242</v>
      </c>
      <c r="D33" s="220" t="s">
        <v>119</v>
      </c>
      <c r="E33" s="219" t="s">
        <v>335</v>
      </c>
      <c r="F33" s="220" t="s">
        <v>1202</v>
      </c>
      <c r="G33" s="378">
        <v>100</v>
      </c>
      <c r="H33" s="378">
        <v>100</v>
      </c>
      <c r="I33" s="378">
        <v>100</v>
      </c>
      <c r="J33" s="237">
        <f t="shared" si="4"/>
        <v>300</v>
      </c>
      <c r="K33" s="232">
        <v>4.0199999999999996</v>
      </c>
      <c r="L33" s="249">
        <f t="shared" si="2"/>
        <v>5.25</v>
      </c>
      <c r="M33" s="248">
        <f t="shared" si="3"/>
        <v>1575</v>
      </c>
      <c r="N33" s="40" t="str">
        <f t="shared" si="0"/>
        <v>Ok!</v>
      </c>
      <c r="O33" s="161" t="str">
        <f t="shared" si="1"/>
        <v>Ok!</v>
      </c>
      <c r="P33" s="266"/>
    </row>
    <row r="34" spans="2:16">
      <c r="B34" s="244">
        <f t="shared" si="5"/>
        <v>16</v>
      </c>
      <c r="C34" s="220">
        <v>85411</v>
      </c>
      <c r="D34" s="220" t="s">
        <v>119</v>
      </c>
      <c r="E34" s="219" t="s">
        <v>337</v>
      </c>
      <c r="F34" s="220" t="s">
        <v>1202</v>
      </c>
      <c r="G34" s="378">
        <v>50</v>
      </c>
      <c r="H34" s="378">
        <v>50</v>
      </c>
      <c r="I34" s="378">
        <v>50</v>
      </c>
      <c r="J34" s="237">
        <f t="shared" si="4"/>
        <v>150</v>
      </c>
      <c r="K34" s="232">
        <v>2.5299999999999998</v>
      </c>
      <c r="L34" s="249">
        <f t="shared" si="2"/>
        <v>3.3</v>
      </c>
      <c r="M34" s="248">
        <f t="shared" si="3"/>
        <v>495</v>
      </c>
      <c r="N34" s="40" t="str">
        <f t="shared" si="0"/>
        <v>Ok!</v>
      </c>
      <c r="O34" s="161" t="str">
        <f t="shared" si="1"/>
        <v>Ok!</v>
      </c>
      <c r="P34" s="266"/>
    </row>
    <row r="35" spans="2:16">
      <c r="B35" s="244">
        <f t="shared" si="5"/>
        <v>17</v>
      </c>
      <c r="C35" s="220">
        <v>85371</v>
      </c>
      <c r="D35" s="220" t="s">
        <v>119</v>
      </c>
      <c r="E35" s="219" t="s">
        <v>338</v>
      </c>
      <c r="F35" s="220" t="s">
        <v>1202</v>
      </c>
      <c r="G35" s="378">
        <v>10</v>
      </c>
      <c r="H35" s="378">
        <v>10</v>
      </c>
      <c r="I35" s="378">
        <v>10</v>
      </c>
      <c r="J35" s="237">
        <f t="shared" si="4"/>
        <v>30</v>
      </c>
      <c r="K35" s="232">
        <v>2.21</v>
      </c>
      <c r="L35" s="249">
        <f t="shared" si="2"/>
        <v>2.88</v>
      </c>
      <c r="M35" s="248">
        <f t="shared" si="3"/>
        <v>86.399999999999991</v>
      </c>
      <c r="N35" s="40" t="str">
        <f t="shared" si="0"/>
        <v>Ok!</v>
      </c>
      <c r="O35" s="161" t="str">
        <f t="shared" si="1"/>
        <v>Ok!</v>
      </c>
      <c r="P35" s="266"/>
    </row>
    <row r="36" spans="2:16">
      <c r="B36" s="244">
        <f t="shared" si="5"/>
        <v>18</v>
      </c>
      <c r="C36" s="220">
        <v>85409</v>
      </c>
      <c r="D36" s="220" t="s">
        <v>119</v>
      </c>
      <c r="E36" s="219" t="s">
        <v>339</v>
      </c>
      <c r="F36" s="220" t="s">
        <v>1202</v>
      </c>
      <c r="G36" s="378">
        <v>50</v>
      </c>
      <c r="H36" s="378">
        <v>0</v>
      </c>
      <c r="I36" s="378">
        <v>50</v>
      </c>
      <c r="J36" s="237">
        <f t="shared" si="4"/>
        <v>100</v>
      </c>
      <c r="K36" s="232">
        <v>4.9400000000000004</v>
      </c>
      <c r="L36" s="249">
        <f t="shared" si="2"/>
        <v>6.45</v>
      </c>
      <c r="M36" s="248">
        <f t="shared" si="3"/>
        <v>645</v>
      </c>
      <c r="N36" s="40" t="str">
        <f t="shared" si="0"/>
        <v>Ok!</v>
      </c>
      <c r="O36" s="161" t="str">
        <f t="shared" si="1"/>
        <v>Ok!</v>
      </c>
      <c r="P36" s="266"/>
    </row>
    <row r="37" spans="2:16" ht="30">
      <c r="B37" s="244">
        <f t="shared" si="5"/>
        <v>19</v>
      </c>
      <c r="C37" s="220">
        <v>85382</v>
      </c>
      <c r="D37" s="220" t="s">
        <v>119</v>
      </c>
      <c r="E37" s="219" t="s">
        <v>340</v>
      </c>
      <c r="F37" s="220" t="s">
        <v>1202</v>
      </c>
      <c r="G37" s="378">
        <v>100</v>
      </c>
      <c r="H37" s="378">
        <v>0</v>
      </c>
      <c r="I37" s="378">
        <v>100</v>
      </c>
      <c r="J37" s="237">
        <f t="shared" si="4"/>
        <v>200</v>
      </c>
      <c r="K37" s="232">
        <v>14.98</v>
      </c>
      <c r="L37" s="249">
        <f t="shared" si="2"/>
        <v>19.55</v>
      </c>
      <c r="M37" s="248">
        <f t="shared" si="3"/>
        <v>3910</v>
      </c>
      <c r="N37" s="40" t="str">
        <f t="shared" si="0"/>
        <v>Ok!</v>
      </c>
      <c r="O37" s="161" t="str">
        <f t="shared" si="1"/>
        <v>Ok!</v>
      </c>
      <c r="P37" s="266"/>
    </row>
    <row r="38" spans="2:16" ht="30">
      <c r="B38" s="244">
        <f t="shared" si="5"/>
        <v>20</v>
      </c>
      <c r="C38" s="220" t="s">
        <v>343</v>
      </c>
      <c r="D38" s="220" t="s">
        <v>119</v>
      </c>
      <c r="E38" s="219" t="s">
        <v>344</v>
      </c>
      <c r="F38" s="220" t="s">
        <v>1202</v>
      </c>
      <c r="G38" s="378">
        <v>50</v>
      </c>
      <c r="H38" s="378">
        <v>50</v>
      </c>
      <c r="I38" s="378">
        <v>50</v>
      </c>
      <c r="J38" s="237">
        <f t="shared" si="4"/>
        <v>150</v>
      </c>
      <c r="K38" s="232">
        <v>7.19</v>
      </c>
      <c r="L38" s="249">
        <f t="shared" si="2"/>
        <v>9.3800000000000008</v>
      </c>
      <c r="M38" s="248">
        <f t="shared" si="3"/>
        <v>1407.0000000000002</v>
      </c>
      <c r="N38" s="40" t="str">
        <f t="shared" si="0"/>
        <v>Ok!</v>
      </c>
      <c r="O38" s="161" t="str">
        <f t="shared" si="1"/>
        <v>Ok!</v>
      </c>
      <c r="P38" s="266"/>
    </row>
    <row r="39" spans="2:16" ht="30">
      <c r="B39" s="244">
        <f t="shared" si="5"/>
        <v>21</v>
      </c>
      <c r="C39" s="220" t="s">
        <v>348</v>
      </c>
      <c r="D39" s="220" t="s">
        <v>119</v>
      </c>
      <c r="E39" s="219" t="s">
        <v>349</v>
      </c>
      <c r="F39" s="220" t="s">
        <v>1202</v>
      </c>
      <c r="G39" s="378">
        <v>100</v>
      </c>
      <c r="H39" s="378">
        <v>100</v>
      </c>
      <c r="I39" s="378">
        <v>100</v>
      </c>
      <c r="J39" s="237">
        <f t="shared" si="4"/>
        <v>300</v>
      </c>
      <c r="K39" s="232">
        <v>17.97</v>
      </c>
      <c r="L39" s="249">
        <f t="shared" si="2"/>
        <v>23.45</v>
      </c>
      <c r="M39" s="248">
        <f t="shared" si="3"/>
        <v>7035</v>
      </c>
      <c r="N39" s="40" t="str">
        <f t="shared" si="0"/>
        <v>Ok!</v>
      </c>
      <c r="O39" s="161" t="str">
        <f t="shared" si="1"/>
        <v>Ok!</v>
      </c>
      <c r="P39" s="266"/>
    </row>
    <row r="40" spans="2:16">
      <c r="B40" s="244">
        <f t="shared" si="5"/>
        <v>22</v>
      </c>
      <c r="C40" s="239">
        <v>85376</v>
      </c>
      <c r="D40" s="220" t="s">
        <v>119</v>
      </c>
      <c r="E40" s="238" t="s">
        <v>1230</v>
      </c>
      <c r="F40" s="239" t="s">
        <v>1202</v>
      </c>
      <c r="G40" s="378">
        <v>20</v>
      </c>
      <c r="H40" s="378">
        <v>0</v>
      </c>
      <c r="I40" s="378">
        <v>20</v>
      </c>
      <c r="J40" s="237">
        <f t="shared" si="4"/>
        <v>40</v>
      </c>
      <c r="K40" s="240">
        <v>4.04</v>
      </c>
      <c r="L40" s="249">
        <f t="shared" si="2"/>
        <v>5.27</v>
      </c>
      <c r="M40" s="248">
        <f t="shared" si="3"/>
        <v>210.79999999999998</v>
      </c>
      <c r="N40" s="40"/>
      <c r="O40" s="161" t="str">
        <f t="shared" si="1"/>
        <v>Ok!</v>
      </c>
      <c r="P40" s="266"/>
    </row>
    <row r="41" spans="2:16" s="350" customFormat="1" ht="30">
      <c r="B41" s="244">
        <f t="shared" si="5"/>
        <v>23</v>
      </c>
      <c r="C41" s="342">
        <v>72238</v>
      </c>
      <c r="D41" s="342" t="s">
        <v>119</v>
      </c>
      <c r="E41" s="343" t="s">
        <v>353</v>
      </c>
      <c r="F41" s="342" t="s">
        <v>1202</v>
      </c>
      <c r="G41" s="379">
        <v>700</v>
      </c>
      <c r="H41" s="379">
        <v>150</v>
      </c>
      <c r="I41" s="379">
        <v>700</v>
      </c>
      <c r="J41" s="237">
        <f t="shared" si="4"/>
        <v>1550</v>
      </c>
      <c r="K41" s="344">
        <v>5.37</v>
      </c>
      <c r="L41" s="345">
        <f t="shared" si="2"/>
        <v>7.01</v>
      </c>
      <c r="M41" s="346">
        <f t="shared" si="3"/>
        <v>10865.5</v>
      </c>
      <c r="N41" s="347" t="str">
        <f t="shared" ref="N41:N72" si="6">IF(ISBLANK(D41),"",IF(D41="sinapi","Ok!","COMPOSIÇÃO!"))</f>
        <v>Ok!</v>
      </c>
      <c r="O41" s="348" t="str">
        <f t="shared" si="1"/>
        <v>Ok!</v>
      </c>
      <c r="P41" s="349"/>
    </row>
    <row r="42" spans="2:16">
      <c r="B42" s="244">
        <f t="shared" si="5"/>
        <v>24</v>
      </c>
      <c r="C42" s="220">
        <v>85372</v>
      </c>
      <c r="D42" s="220" t="s">
        <v>119</v>
      </c>
      <c r="E42" s="219" t="s">
        <v>355</v>
      </c>
      <c r="F42" s="220" t="s">
        <v>1202</v>
      </c>
      <c r="G42" s="378">
        <v>100</v>
      </c>
      <c r="H42" s="378">
        <v>100</v>
      </c>
      <c r="I42" s="378">
        <v>100</v>
      </c>
      <c r="J42" s="237">
        <f t="shared" si="4"/>
        <v>300</v>
      </c>
      <c r="K42" s="232">
        <v>1.79</v>
      </c>
      <c r="L42" s="249">
        <f t="shared" si="2"/>
        <v>2.34</v>
      </c>
      <c r="M42" s="248">
        <f t="shared" si="3"/>
        <v>702</v>
      </c>
      <c r="N42" s="40" t="str">
        <f t="shared" si="6"/>
        <v>Ok!</v>
      </c>
      <c r="O42" s="161" t="str">
        <f t="shared" si="1"/>
        <v>Ok!</v>
      </c>
      <c r="P42" s="266"/>
    </row>
    <row r="43" spans="2:16">
      <c r="B43" s="244">
        <f t="shared" si="5"/>
        <v>25</v>
      </c>
      <c r="C43" s="220">
        <v>72235</v>
      </c>
      <c r="D43" s="220" t="s">
        <v>119</v>
      </c>
      <c r="E43" s="219" t="s">
        <v>358</v>
      </c>
      <c r="F43" s="220" t="s">
        <v>1202</v>
      </c>
      <c r="G43" s="378">
        <v>100</v>
      </c>
      <c r="H43" s="378">
        <v>100</v>
      </c>
      <c r="I43" s="378">
        <v>100</v>
      </c>
      <c r="J43" s="237">
        <f t="shared" si="4"/>
        <v>300</v>
      </c>
      <c r="K43" s="232">
        <v>4.79</v>
      </c>
      <c r="L43" s="249">
        <f t="shared" si="2"/>
        <v>6.25</v>
      </c>
      <c r="M43" s="248">
        <f t="shared" si="3"/>
        <v>1875</v>
      </c>
      <c r="N43" s="40" t="str">
        <f t="shared" si="6"/>
        <v>Ok!</v>
      </c>
      <c r="O43" s="161" t="str">
        <f t="shared" si="1"/>
        <v>Ok!</v>
      </c>
      <c r="P43" s="266"/>
    </row>
    <row r="44" spans="2:16" ht="30">
      <c r="B44" s="244">
        <f t="shared" si="5"/>
        <v>26</v>
      </c>
      <c r="C44" s="220">
        <v>85369</v>
      </c>
      <c r="D44" s="220" t="s">
        <v>119</v>
      </c>
      <c r="E44" s="219" t="s">
        <v>359</v>
      </c>
      <c r="F44" s="220" t="s">
        <v>1202</v>
      </c>
      <c r="G44" s="378">
        <v>100</v>
      </c>
      <c r="H44" s="378">
        <v>0</v>
      </c>
      <c r="I44" s="378">
        <v>100</v>
      </c>
      <c r="J44" s="237">
        <f t="shared" si="4"/>
        <v>200</v>
      </c>
      <c r="K44" s="232">
        <v>26.98</v>
      </c>
      <c r="L44" s="249">
        <f t="shared" si="2"/>
        <v>35.21</v>
      </c>
      <c r="M44" s="248">
        <f t="shared" si="3"/>
        <v>7042</v>
      </c>
      <c r="N44" s="40" t="str">
        <f t="shared" si="6"/>
        <v>Ok!</v>
      </c>
      <c r="O44" s="161" t="str">
        <f t="shared" si="1"/>
        <v>Ok!</v>
      </c>
      <c r="P44" s="266"/>
    </row>
    <row r="45" spans="2:16" ht="30">
      <c r="B45" s="244">
        <f t="shared" si="5"/>
        <v>27</v>
      </c>
      <c r="C45" s="220">
        <v>72227</v>
      </c>
      <c r="D45" s="220" t="s">
        <v>119</v>
      </c>
      <c r="E45" s="219" t="s">
        <v>364</v>
      </c>
      <c r="F45" s="220" t="s">
        <v>1202</v>
      </c>
      <c r="G45" s="378">
        <v>100</v>
      </c>
      <c r="H45" s="378">
        <v>100</v>
      </c>
      <c r="I45" s="378">
        <v>100</v>
      </c>
      <c r="J45" s="237">
        <f t="shared" si="4"/>
        <v>300</v>
      </c>
      <c r="K45" s="232">
        <v>5.37</v>
      </c>
      <c r="L45" s="249">
        <f t="shared" si="2"/>
        <v>7.01</v>
      </c>
      <c r="M45" s="248">
        <f t="shared" si="3"/>
        <v>2103</v>
      </c>
      <c r="N45" s="40" t="str">
        <f t="shared" si="6"/>
        <v>Ok!</v>
      </c>
      <c r="O45" s="161" t="str">
        <f t="shared" si="1"/>
        <v>Ok!</v>
      </c>
      <c r="P45" s="266"/>
    </row>
    <row r="46" spans="2:16" ht="30">
      <c r="B46" s="244">
        <f t="shared" si="5"/>
        <v>28</v>
      </c>
      <c r="C46" s="220">
        <v>72229</v>
      </c>
      <c r="D46" s="220" t="s">
        <v>119</v>
      </c>
      <c r="E46" s="219" t="s">
        <v>366</v>
      </c>
      <c r="F46" s="220" t="s">
        <v>1202</v>
      </c>
      <c r="G46" s="378">
        <v>100</v>
      </c>
      <c r="H46" s="378">
        <v>100</v>
      </c>
      <c r="I46" s="378">
        <v>100</v>
      </c>
      <c r="J46" s="237">
        <f t="shared" si="4"/>
        <v>300</v>
      </c>
      <c r="K46" s="232">
        <v>10.75</v>
      </c>
      <c r="L46" s="249">
        <f t="shared" si="2"/>
        <v>14.03</v>
      </c>
      <c r="M46" s="248">
        <f t="shared" si="3"/>
        <v>4209</v>
      </c>
      <c r="N46" s="40" t="str">
        <f t="shared" si="6"/>
        <v>Ok!</v>
      </c>
      <c r="O46" s="161" t="str">
        <f t="shared" si="1"/>
        <v>Ok!</v>
      </c>
      <c r="P46" s="266"/>
    </row>
    <row r="47" spans="2:16">
      <c r="B47" s="244">
        <f t="shared" si="5"/>
        <v>29</v>
      </c>
      <c r="C47" s="220">
        <v>72231</v>
      </c>
      <c r="D47" s="220" t="s">
        <v>119</v>
      </c>
      <c r="E47" s="219" t="s">
        <v>368</v>
      </c>
      <c r="F47" s="220" t="s">
        <v>1202</v>
      </c>
      <c r="G47" s="378">
        <v>100</v>
      </c>
      <c r="H47" s="378">
        <v>100</v>
      </c>
      <c r="I47" s="378">
        <v>100</v>
      </c>
      <c r="J47" s="237">
        <f t="shared" si="4"/>
        <v>300</v>
      </c>
      <c r="K47" s="232">
        <v>4.1900000000000004</v>
      </c>
      <c r="L47" s="249">
        <f t="shared" si="2"/>
        <v>5.47</v>
      </c>
      <c r="M47" s="248">
        <f t="shared" si="3"/>
        <v>1641</v>
      </c>
      <c r="N47" s="40" t="str">
        <f t="shared" si="6"/>
        <v>Ok!</v>
      </c>
      <c r="O47" s="161" t="str">
        <f t="shared" si="1"/>
        <v>Ok!</v>
      </c>
      <c r="P47" s="266"/>
    </row>
    <row r="48" spans="2:16">
      <c r="B48" s="244">
        <f t="shared" si="5"/>
        <v>30</v>
      </c>
      <c r="C48" s="220">
        <v>85383</v>
      </c>
      <c r="D48" s="220" t="s">
        <v>119</v>
      </c>
      <c r="E48" s="219" t="s">
        <v>370</v>
      </c>
      <c r="F48" s="220" t="s">
        <v>478</v>
      </c>
      <c r="G48" s="378">
        <v>100</v>
      </c>
      <c r="H48" s="378">
        <v>100</v>
      </c>
      <c r="I48" s="378">
        <v>100</v>
      </c>
      <c r="J48" s="237">
        <f t="shared" si="4"/>
        <v>300</v>
      </c>
      <c r="K48" s="232">
        <v>2.39</v>
      </c>
      <c r="L48" s="249">
        <f t="shared" si="2"/>
        <v>3.12</v>
      </c>
      <c r="M48" s="248">
        <f t="shared" si="3"/>
        <v>936</v>
      </c>
      <c r="N48" s="40" t="str">
        <f t="shared" si="6"/>
        <v>Ok!</v>
      </c>
      <c r="O48" s="161" t="str">
        <f t="shared" si="1"/>
        <v>Ok!</v>
      </c>
      <c r="P48" s="266"/>
    </row>
    <row r="49" spans="2:17">
      <c r="B49" s="244">
        <f t="shared" si="5"/>
        <v>31</v>
      </c>
      <c r="C49" s="220">
        <v>85414</v>
      </c>
      <c r="D49" s="220" t="s">
        <v>119</v>
      </c>
      <c r="E49" s="219" t="s">
        <v>372</v>
      </c>
      <c r="F49" s="220" t="s">
        <v>478</v>
      </c>
      <c r="G49" s="378">
        <v>100</v>
      </c>
      <c r="H49" s="378">
        <v>50</v>
      </c>
      <c r="I49" s="378">
        <v>100</v>
      </c>
      <c r="J49" s="237">
        <f t="shared" si="4"/>
        <v>250</v>
      </c>
      <c r="K49" s="232">
        <v>5.0999999999999996</v>
      </c>
      <c r="L49" s="249">
        <f t="shared" si="2"/>
        <v>6.66</v>
      </c>
      <c r="M49" s="248">
        <f t="shared" si="3"/>
        <v>1665</v>
      </c>
      <c r="N49" s="40" t="str">
        <f t="shared" si="6"/>
        <v>Ok!</v>
      </c>
      <c r="O49" s="161" t="str">
        <f t="shared" si="1"/>
        <v>Ok!</v>
      </c>
      <c r="P49" s="266"/>
    </row>
    <row r="50" spans="2:17">
      <c r="B50" s="244">
        <f t="shared" si="5"/>
        <v>32</v>
      </c>
      <c r="C50" s="220">
        <v>85333</v>
      </c>
      <c r="D50" s="220" t="s">
        <v>119</v>
      </c>
      <c r="E50" s="219" t="s">
        <v>46</v>
      </c>
      <c r="F50" s="220" t="s">
        <v>606</v>
      </c>
      <c r="G50" s="378">
        <v>20</v>
      </c>
      <c r="H50" s="378">
        <v>0</v>
      </c>
      <c r="I50" s="378">
        <v>20</v>
      </c>
      <c r="J50" s="237">
        <f t="shared" si="4"/>
        <v>40</v>
      </c>
      <c r="K50" s="232">
        <v>13.52</v>
      </c>
      <c r="L50" s="249">
        <f t="shared" si="2"/>
        <v>17.64</v>
      </c>
      <c r="M50" s="248">
        <f t="shared" si="3"/>
        <v>705.6</v>
      </c>
      <c r="N50" s="40" t="str">
        <f t="shared" si="6"/>
        <v>Ok!</v>
      </c>
      <c r="O50" s="161" t="str">
        <f t="shared" si="1"/>
        <v>Ok!</v>
      </c>
      <c r="P50" s="266"/>
    </row>
    <row r="51" spans="2:17" ht="30">
      <c r="B51" s="244">
        <f t="shared" si="5"/>
        <v>33</v>
      </c>
      <c r="C51" s="239">
        <v>85374</v>
      </c>
      <c r="D51" s="220" t="s">
        <v>119</v>
      </c>
      <c r="E51" s="238" t="s">
        <v>1229</v>
      </c>
      <c r="F51" s="220" t="s">
        <v>606</v>
      </c>
      <c r="G51" s="378">
        <v>20</v>
      </c>
      <c r="H51" s="378">
        <v>0</v>
      </c>
      <c r="I51" s="378">
        <v>20</v>
      </c>
      <c r="J51" s="237">
        <f t="shared" si="4"/>
        <v>40</v>
      </c>
      <c r="K51" s="240">
        <v>7.98</v>
      </c>
      <c r="L51" s="249">
        <f t="shared" si="2"/>
        <v>10.41</v>
      </c>
      <c r="M51" s="248">
        <f t="shared" si="3"/>
        <v>416.4</v>
      </c>
      <c r="N51" s="40" t="str">
        <f t="shared" si="6"/>
        <v>Ok!</v>
      </c>
      <c r="O51" s="161" t="str">
        <f t="shared" si="1"/>
        <v>Ok!</v>
      </c>
      <c r="P51" s="266"/>
    </row>
    <row r="52" spans="2:17" ht="30">
      <c r="B52" s="244">
        <f t="shared" si="5"/>
        <v>34</v>
      </c>
      <c r="C52" s="239">
        <v>85336</v>
      </c>
      <c r="D52" s="220" t="s">
        <v>119</v>
      </c>
      <c r="E52" s="238" t="s">
        <v>1226</v>
      </c>
      <c r="F52" s="239" t="s">
        <v>478</v>
      </c>
      <c r="G52" s="378">
        <v>200</v>
      </c>
      <c r="H52" s="378">
        <v>0</v>
      </c>
      <c r="I52" s="378">
        <v>200</v>
      </c>
      <c r="J52" s="237">
        <f t="shared" si="4"/>
        <v>400</v>
      </c>
      <c r="K52" s="240">
        <v>3.76</v>
      </c>
      <c r="L52" s="249">
        <f t="shared" si="2"/>
        <v>4.91</v>
      </c>
      <c r="M52" s="248">
        <f t="shared" si="3"/>
        <v>1964</v>
      </c>
      <c r="N52" s="40" t="str">
        <f t="shared" si="6"/>
        <v>Ok!</v>
      </c>
      <c r="O52" s="161" t="str">
        <f t="shared" si="1"/>
        <v>Ok!</v>
      </c>
      <c r="P52" s="266"/>
    </row>
    <row r="53" spans="2:17">
      <c r="B53" s="244">
        <f t="shared" si="5"/>
        <v>35</v>
      </c>
      <c r="C53" s="220">
        <v>85410</v>
      </c>
      <c r="D53" s="220" t="s">
        <v>119</v>
      </c>
      <c r="E53" s="219" t="s">
        <v>379</v>
      </c>
      <c r="F53" s="220" t="s">
        <v>606</v>
      </c>
      <c r="G53" s="378">
        <v>10</v>
      </c>
      <c r="H53" s="378">
        <v>10</v>
      </c>
      <c r="I53" s="378">
        <v>10</v>
      </c>
      <c r="J53" s="237">
        <f t="shared" si="4"/>
        <v>30</v>
      </c>
      <c r="K53" s="232">
        <v>10.94</v>
      </c>
      <c r="L53" s="249">
        <f t="shared" si="2"/>
        <v>14.28</v>
      </c>
      <c r="M53" s="248">
        <f t="shared" si="3"/>
        <v>428.4</v>
      </c>
      <c r="N53" s="40" t="str">
        <f t="shared" si="6"/>
        <v>Ok!</v>
      </c>
      <c r="O53" s="161" t="str">
        <f t="shared" si="1"/>
        <v>Ok!</v>
      </c>
      <c r="P53" s="266"/>
    </row>
    <row r="54" spans="2:17" ht="30">
      <c r="B54" s="244">
        <f t="shared" si="5"/>
        <v>36</v>
      </c>
      <c r="C54" s="220">
        <v>85418</v>
      </c>
      <c r="D54" s="220" t="s">
        <v>119</v>
      </c>
      <c r="E54" s="238" t="s">
        <v>1227</v>
      </c>
      <c r="F54" s="239" t="s">
        <v>478</v>
      </c>
      <c r="G54" s="378">
        <v>200</v>
      </c>
      <c r="H54" s="378">
        <v>100</v>
      </c>
      <c r="I54" s="378">
        <v>200</v>
      </c>
      <c r="J54" s="237">
        <f t="shared" si="4"/>
        <v>500</v>
      </c>
      <c r="K54" s="240">
        <v>5.47</v>
      </c>
      <c r="L54" s="249">
        <f t="shared" si="2"/>
        <v>7.14</v>
      </c>
      <c r="M54" s="248">
        <f t="shared" si="3"/>
        <v>3570</v>
      </c>
      <c r="N54" s="40" t="str">
        <f t="shared" si="6"/>
        <v>Ok!</v>
      </c>
      <c r="O54" s="161" t="str">
        <f t="shared" si="1"/>
        <v>Ok!</v>
      </c>
      <c r="P54" s="266"/>
    </row>
    <row r="55" spans="2:17" ht="30">
      <c r="B55" s="244">
        <f t="shared" si="5"/>
        <v>37</v>
      </c>
      <c r="C55" s="220">
        <v>85420</v>
      </c>
      <c r="D55" s="220" t="s">
        <v>119</v>
      </c>
      <c r="E55" s="238" t="s">
        <v>1228</v>
      </c>
      <c r="F55" s="239" t="s">
        <v>478</v>
      </c>
      <c r="G55" s="378">
        <v>200</v>
      </c>
      <c r="H55" s="378">
        <v>100</v>
      </c>
      <c r="I55" s="378">
        <v>200</v>
      </c>
      <c r="J55" s="237">
        <f t="shared" si="4"/>
        <v>500</v>
      </c>
      <c r="K55" s="240">
        <v>8.1999999999999993</v>
      </c>
      <c r="L55" s="249">
        <f t="shared" si="2"/>
        <v>10.7</v>
      </c>
      <c r="M55" s="248">
        <f t="shared" si="3"/>
        <v>5350</v>
      </c>
      <c r="N55" s="40" t="str">
        <f t="shared" si="6"/>
        <v>Ok!</v>
      </c>
      <c r="O55" s="161" t="str">
        <f t="shared" si="1"/>
        <v>Ok!</v>
      </c>
      <c r="P55" s="266"/>
    </row>
    <row r="56" spans="2:17" ht="15.75">
      <c r="B56" s="244">
        <f t="shared" si="5"/>
        <v>38</v>
      </c>
      <c r="C56" s="230" t="s">
        <v>1224</v>
      </c>
      <c r="D56" s="230" t="s">
        <v>656</v>
      </c>
      <c r="E56" s="229" t="s">
        <v>1218</v>
      </c>
      <c r="F56" s="230" t="s">
        <v>478</v>
      </c>
      <c r="G56" s="378">
        <v>700</v>
      </c>
      <c r="H56" s="378">
        <v>0</v>
      </c>
      <c r="I56" s="378">
        <v>700</v>
      </c>
      <c r="J56" s="237">
        <f t="shared" si="4"/>
        <v>1400</v>
      </c>
      <c r="K56" s="236">
        <f>ROUND('CUSTO UNITÁRIO'!G23,2)</f>
        <v>18.29</v>
      </c>
      <c r="L56" s="249">
        <f t="shared" si="2"/>
        <v>23.87</v>
      </c>
      <c r="M56" s="248">
        <f t="shared" si="3"/>
        <v>33418</v>
      </c>
      <c r="N56" s="40" t="str">
        <f t="shared" si="6"/>
        <v>COMPOSIÇÃO!</v>
      </c>
      <c r="O56" s="161" t="str">
        <f t="shared" si="1"/>
        <v>Ok!</v>
      </c>
      <c r="P56" s="266"/>
    </row>
    <row r="57" spans="2:17">
      <c r="B57" s="244">
        <f t="shared" si="5"/>
        <v>39</v>
      </c>
      <c r="C57" s="239">
        <v>85387</v>
      </c>
      <c r="D57" s="220" t="s">
        <v>119</v>
      </c>
      <c r="E57" s="238" t="s">
        <v>1231</v>
      </c>
      <c r="F57" s="239" t="s">
        <v>1211</v>
      </c>
      <c r="G57" s="378">
        <v>72</v>
      </c>
      <c r="H57" s="378">
        <v>30</v>
      </c>
      <c r="I57" s="378">
        <v>72</v>
      </c>
      <c r="J57" s="237">
        <f t="shared" si="4"/>
        <v>174</v>
      </c>
      <c r="K57" s="240">
        <v>43.14</v>
      </c>
      <c r="L57" s="249">
        <f t="shared" si="2"/>
        <v>56.3</v>
      </c>
      <c r="M57" s="248">
        <f t="shared" si="3"/>
        <v>9796.1999999999989</v>
      </c>
      <c r="N57" s="40" t="str">
        <f t="shared" si="6"/>
        <v>Ok!</v>
      </c>
      <c r="O57" s="161" t="str">
        <f t="shared" si="1"/>
        <v>Ok!</v>
      </c>
      <c r="P57" s="266"/>
    </row>
    <row r="58" spans="2:17" s="361" customFormat="1" ht="15.75" customHeight="1">
      <c r="B58" s="356" t="s">
        <v>1841</v>
      </c>
      <c r="C58" s="351" t="s">
        <v>17</v>
      </c>
      <c r="D58" s="357"/>
      <c r="E58" s="357"/>
      <c r="F58" s="357"/>
      <c r="G58" s="376"/>
      <c r="H58" s="376"/>
      <c r="I58" s="376"/>
      <c r="J58" s="237">
        <f t="shared" si="4"/>
        <v>0</v>
      </c>
      <c r="K58" s="358"/>
      <c r="L58" s="359" t="str">
        <f t="shared" si="2"/>
        <v/>
      </c>
      <c r="M58" s="360">
        <f>SUM(M59:M71)</f>
        <v>58169.63</v>
      </c>
      <c r="N58" s="362" t="str">
        <f t="shared" si="6"/>
        <v/>
      </c>
      <c r="O58" s="363" t="str">
        <f t="shared" si="1"/>
        <v/>
      </c>
      <c r="P58" s="364"/>
      <c r="Q58" s="365"/>
    </row>
    <row r="59" spans="2:17" ht="30">
      <c r="B59" s="244">
        <f>B57+1</f>
        <v>40</v>
      </c>
      <c r="C59" s="220" t="s">
        <v>230</v>
      </c>
      <c r="D59" s="220" t="s">
        <v>119</v>
      </c>
      <c r="E59" s="219" t="s">
        <v>231</v>
      </c>
      <c r="F59" s="220" t="s">
        <v>1211</v>
      </c>
      <c r="G59" s="378">
        <v>2</v>
      </c>
      <c r="H59" s="378">
        <v>2</v>
      </c>
      <c r="I59" s="378">
        <v>2</v>
      </c>
      <c r="J59" s="237">
        <f t="shared" si="4"/>
        <v>6</v>
      </c>
      <c r="K59" s="232">
        <v>419.19</v>
      </c>
      <c r="L59" s="249">
        <f t="shared" si="2"/>
        <v>547.08000000000004</v>
      </c>
      <c r="M59" s="248">
        <f t="shared" si="3"/>
        <v>3282.4800000000005</v>
      </c>
      <c r="N59" s="40" t="str">
        <f t="shared" si="6"/>
        <v>Ok!</v>
      </c>
      <c r="O59" s="161" t="str">
        <f t="shared" si="1"/>
        <v>Ok!</v>
      </c>
    </row>
    <row r="60" spans="2:17" ht="30">
      <c r="B60" s="244">
        <v>41</v>
      </c>
      <c r="C60" s="220" t="s">
        <v>164</v>
      </c>
      <c r="D60" s="220" t="s">
        <v>119</v>
      </c>
      <c r="E60" s="219" t="s">
        <v>165</v>
      </c>
      <c r="F60" s="220" t="s">
        <v>1211</v>
      </c>
      <c r="G60" s="378">
        <v>2</v>
      </c>
      <c r="H60" s="378">
        <v>2</v>
      </c>
      <c r="I60" s="378">
        <v>2</v>
      </c>
      <c r="J60" s="237">
        <f t="shared" si="4"/>
        <v>6</v>
      </c>
      <c r="K60" s="232">
        <v>435.76</v>
      </c>
      <c r="L60" s="249">
        <f t="shared" si="2"/>
        <v>568.71</v>
      </c>
      <c r="M60" s="248">
        <f t="shared" si="3"/>
        <v>3412.26</v>
      </c>
      <c r="N60" s="40" t="str">
        <f t="shared" si="6"/>
        <v>Ok!</v>
      </c>
      <c r="O60" s="161" t="str">
        <f t="shared" si="1"/>
        <v>Ok!</v>
      </c>
    </row>
    <row r="61" spans="2:17" ht="30">
      <c r="B61" s="244">
        <v>42</v>
      </c>
      <c r="C61" s="220">
        <v>92873</v>
      </c>
      <c r="D61" s="220" t="s">
        <v>119</v>
      </c>
      <c r="E61" s="219" t="s">
        <v>739</v>
      </c>
      <c r="F61" s="220" t="s">
        <v>1211</v>
      </c>
      <c r="G61" s="378">
        <v>4</v>
      </c>
      <c r="H61" s="378">
        <v>4</v>
      </c>
      <c r="I61" s="378">
        <v>4</v>
      </c>
      <c r="J61" s="237">
        <f t="shared" si="4"/>
        <v>12</v>
      </c>
      <c r="K61" s="232">
        <v>124.22</v>
      </c>
      <c r="L61" s="249">
        <f t="shared" si="2"/>
        <v>162.12</v>
      </c>
      <c r="M61" s="248">
        <f t="shared" si="3"/>
        <v>1945.44</v>
      </c>
      <c r="N61" s="40" t="str">
        <f t="shared" si="6"/>
        <v>Ok!</v>
      </c>
      <c r="O61" s="161" t="str">
        <f t="shared" si="1"/>
        <v>Ok!</v>
      </c>
    </row>
    <row r="62" spans="2:17" ht="30">
      <c r="B62" s="244">
        <f>B61+1</f>
        <v>43</v>
      </c>
      <c r="C62" s="220" t="s">
        <v>572</v>
      </c>
      <c r="D62" s="220" t="s">
        <v>122</v>
      </c>
      <c r="E62" s="219" t="s">
        <v>1148</v>
      </c>
      <c r="F62" s="220" t="s">
        <v>1202</v>
      </c>
      <c r="G62" s="378">
        <v>50</v>
      </c>
      <c r="H62" s="378">
        <v>30</v>
      </c>
      <c r="I62" s="378">
        <v>50</v>
      </c>
      <c r="J62" s="237">
        <f t="shared" si="4"/>
        <v>130</v>
      </c>
      <c r="K62" s="232">
        <f>ROUND('CUSTO UNITÁRIO'!G38,2)</f>
        <v>71.16</v>
      </c>
      <c r="L62" s="249">
        <f t="shared" si="2"/>
        <v>92.87</v>
      </c>
      <c r="M62" s="248">
        <f t="shared" si="3"/>
        <v>12073.1</v>
      </c>
      <c r="N62" s="40" t="str">
        <f t="shared" si="6"/>
        <v>COMPOSIÇÃO!</v>
      </c>
      <c r="O62" s="161" t="str">
        <f t="shared" ref="O62:O120" si="7">IF(ISBLANK(K62),"",(IF(K62&lt;&gt;0,"Ok!","Verificar!")))</f>
        <v>Ok!</v>
      </c>
    </row>
    <row r="63" spans="2:17" ht="30">
      <c r="B63" s="244">
        <f t="shared" ref="B63:B71" si="8">B62+1</f>
        <v>44</v>
      </c>
      <c r="C63" s="220">
        <v>92791</v>
      </c>
      <c r="D63" s="220" t="s">
        <v>119</v>
      </c>
      <c r="E63" s="219" t="s">
        <v>1232</v>
      </c>
      <c r="F63" s="220" t="s">
        <v>607</v>
      </c>
      <c r="G63" s="378">
        <v>120</v>
      </c>
      <c r="H63" s="378">
        <v>100</v>
      </c>
      <c r="I63" s="378">
        <v>120</v>
      </c>
      <c r="J63" s="237">
        <f t="shared" si="4"/>
        <v>340</v>
      </c>
      <c r="K63" s="232">
        <v>6.79</v>
      </c>
      <c r="L63" s="249">
        <f t="shared" si="2"/>
        <v>8.86</v>
      </c>
      <c r="M63" s="248">
        <f t="shared" si="3"/>
        <v>3012.3999999999996</v>
      </c>
      <c r="N63" s="40" t="str">
        <f t="shared" si="6"/>
        <v>Ok!</v>
      </c>
      <c r="O63" s="161" t="str">
        <f t="shared" si="7"/>
        <v>Ok!</v>
      </c>
    </row>
    <row r="64" spans="2:17" ht="30">
      <c r="B64" s="244">
        <f t="shared" si="8"/>
        <v>45</v>
      </c>
      <c r="C64" s="220">
        <v>92792</v>
      </c>
      <c r="D64" s="220" t="s">
        <v>119</v>
      </c>
      <c r="E64" s="219" t="s">
        <v>740</v>
      </c>
      <c r="F64" s="220" t="s">
        <v>607</v>
      </c>
      <c r="G64" s="378">
        <v>120</v>
      </c>
      <c r="H64" s="378">
        <v>100</v>
      </c>
      <c r="I64" s="378">
        <v>120</v>
      </c>
      <c r="J64" s="237">
        <f t="shared" si="4"/>
        <v>340</v>
      </c>
      <c r="K64" s="232">
        <v>6.65</v>
      </c>
      <c r="L64" s="249">
        <f t="shared" ref="L64:L122" si="9">IF(ISBLANK(K64),"",ROUND(K64*1.3051,2))</f>
        <v>8.68</v>
      </c>
      <c r="M64" s="248">
        <f t="shared" ref="M64:M122" si="10">J64*L64</f>
        <v>2951.2</v>
      </c>
      <c r="N64" s="40" t="str">
        <f t="shared" si="6"/>
        <v>Ok!</v>
      </c>
      <c r="O64" s="161" t="str">
        <f t="shared" si="7"/>
        <v>Ok!</v>
      </c>
    </row>
    <row r="65" spans="2:15" ht="30">
      <c r="B65" s="244">
        <f t="shared" si="8"/>
        <v>46</v>
      </c>
      <c r="C65" s="220">
        <v>92793</v>
      </c>
      <c r="D65" s="220" t="s">
        <v>119</v>
      </c>
      <c r="E65" s="219" t="s">
        <v>741</v>
      </c>
      <c r="F65" s="220" t="s">
        <v>607</v>
      </c>
      <c r="G65" s="378">
        <v>120</v>
      </c>
      <c r="H65" s="378">
        <v>100</v>
      </c>
      <c r="I65" s="378">
        <v>120</v>
      </c>
      <c r="J65" s="237">
        <f t="shared" si="4"/>
        <v>340</v>
      </c>
      <c r="K65" s="232">
        <v>6.82</v>
      </c>
      <c r="L65" s="249">
        <f t="shared" si="9"/>
        <v>8.9</v>
      </c>
      <c r="M65" s="248">
        <f t="shared" si="10"/>
        <v>3026</v>
      </c>
      <c r="N65" s="40" t="str">
        <f t="shared" si="6"/>
        <v>Ok!</v>
      </c>
      <c r="O65" s="161" t="str">
        <f t="shared" si="7"/>
        <v>Ok!</v>
      </c>
    </row>
    <row r="66" spans="2:15" ht="30">
      <c r="B66" s="244">
        <f t="shared" si="8"/>
        <v>47</v>
      </c>
      <c r="C66" s="220" t="s">
        <v>573</v>
      </c>
      <c r="D66" s="220" t="s">
        <v>122</v>
      </c>
      <c r="E66" s="219" t="s">
        <v>1149</v>
      </c>
      <c r="F66" s="220" t="s">
        <v>1202</v>
      </c>
      <c r="G66" s="378">
        <v>50</v>
      </c>
      <c r="H66" s="378">
        <v>30</v>
      </c>
      <c r="I66" s="378">
        <v>50</v>
      </c>
      <c r="J66" s="237">
        <f t="shared" si="4"/>
        <v>130</v>
      </c>
      <c r="K66" s="232">
        <f>ROUND('CUSTO UNITÁRIO'!G46,2)</f>
        <v>3.59</v>
      </c>
      <c r="L66" s="249">
        <f t="shared" si="9"/>
        <v>4.6900000000000004</v>
      </c>
      <c r="M66" s="248">
        <f t="shared" si="10"/>
        <v>609.70000000000005</v>
      </c>
      <c r="N66" s="40" t="str">
        <f t="shared" si="6"/>
        <v>COMPOSIÇÃO!</v>
      </c>
      <c r="O66" s="161" t="str">
        <f t="shared" si="7"/>
        <v>Ok!</v>
      </c>
    </row>
    <row r="67" spans="2:15" ht="30">
      <c r="B67" s="244">
        <f t="shared" si="8"/>
        <v>48</v>
      </c>
      <c r="C67" s="220" t="s">
        <v>574</v>
      </c>
      <c r="D67" s="220" t="s">
        <v>122</v>
      </c>
      <c r="E67" s="219" t="s">
        <v>1150</v>
      </c>
      <c r="F67" s="220" t="s">
        <v>1202</v>
      </c>
      <c r="G67" s="378">
        <v>20</v>
      </c>
      <c r="H67" s="378">
        <v>20</v>
      </c>
      <c r="I67" s="378">
        <v>20</v>
      </c>
      <c r="J67" s="237">
        <f t="shared" si="4"/>
        <v>60</v>
      </c>
      <c r="K67" s="232">
        <f>ROUND('CUSTO UNITÁRIO'!G57,2)</f>
        <v>45.34</v>
      </c>
      <c r="L67" s="249">
        <f t="shared" si="9"/>
        <v>59.17</v>
      </c>
      <c r="M67" s="248">
        <f t="shared" si="10"/>
        <v>3550.2000000000003</v>
      </c>
      <c r="N67" s="40" t="str">
        <f t="shared" si="6"/>
        <v>COMPOSIÇÃO!</v>
      </c>
      <c r="O67" s="161" t="str">
        <f t="shared" si="7"/>
        <v>Ok!</v>
      </c>
    </row>
    <row r="68" spans="2:15" ht="30">
      <c r="B68" s="244">
        <f t="shared" si="8"/>
        <v>49</v>
      </c>
      <c r="C68" s="220" t="s">
        <v>735</v>
      </c>
      <c r="D68" s="220" t="s">
        <v>122</v>
      </c>
      <c r="E68" s="219" t="s">
        <v>1151</v>
      </c>
      <c r="F68" s="220" t="s">
        <v>1202</v>
      </c>
      <c r="G68" s="378">
        <v>20</v>
      </c>
      <c r="H68" s="378">
        <v>20</v>
      </c>
      <c r="I68" s="378">
        <v>20</v>
      </c>
      <c r="J68" s="237">
        <f t="shared" si="4"/>
        <v>60</v>
      </c>
      <c r="K68" s="232">
        <f>ROUND('CUSTO UNITÁRIO'!G69,2)</f>
        <v>56.21</v>
      </c>
      <c r="L68" s="249">
        <f t="shared" si="9"/>
        <v>73.36</v>
      </c>
      <c r="M68" s="248">
        <f t="shared" si="10"/>
        <v>4401.6000000000004</v>
      </c>
      <c r="N68" s="40" t="str">
        <f t="shared" si="6"/>
        <v>COMPOSIÇÃO!</v>
      </c>
      <c r="O68" s="161" t="str">
        <f t="shared" si="7"/>
        <v>Ok!</v>
      </c>
    </row>
    <row r="69" spans="2:15" ht="30">
      <c r="B69" s="244">
        <f t="shared" si="8"/>
        <v>50</v>
      </c>
      <c r="C69" s="220" t="s">
        <v>160</v>
      </c>
      <c r="D69" s="220" t="s">
        <v>119</v>
      </c>
      <c r="E69" s="219" t="s">
        <v>1152</v>
      </c>
      <c r="F69" s="220" t="s">
        <v>1211</v>
      </c>
      <c r="G69" s="378">
        <v>10</v>
      </c>
      <c r="H69" s="378">
        <v>5</v>
      </c>
      <c r="I69" s="378">
        <v>10</v>
      </c>
      <c r="J69" s="237">
        <f t="shared" si="4"/>
        <v>25</v>
      </c>
      <c r="K69" s="232">
        <v>495.51</v>
      </c>
      <c r="L69" s="249">
        <f t="shared" si="9"/>
        <v>646.69000000000005</v>
      </c>
      <c r="M69" s="248">
        <f t="shared" si="10"/>
        <v>16167.250000000002</v>
      </c>
      <c r="N69" s="40" t="str">
        <f t="shared" si="6"/>
        <v>Ok!</v>
      </c>
      <c r="O69" s="161" t="str">
        <f t="shared" si="7"/>
        <v>Ok!</v>
      </c>
    </row>
    <row r="70" spans="2:15">
      <c r="B70" s="244">
        <f t="shared" si="8"/>
        <v>51</v>
      </c>
      <c r="C70" s="220">
        <v>84084</v>
      </c>
      <c r="D70" s="220" t="s">
        <v>119</v>
      </c>
      <c r="E70" s="219" t="s">
        <v>161</v>
      </c>
      <c r="F70" s="220" t="s">
        <v>1202</v>
      </c>
      <c r="G70" s="378">
        <v>100</v>
      </c>
      <c r="H70" s="378">
        <v>100</v>
      </c>
      <c r="I70" s="378">
        <v>100</v>
      </c>
      <c r="J70" s="237">
        <f t="shared" si="4"/>
        <v>300</v>
      </c>
      <c r="K70" s="232">
        <v>4.79</v>
      </c>
      <c r="L70" s="249">
        <f t="shared" si="9"/>
        <v>6.25</v>
      </c>
      <c r="M70" s="248">
        <f t="shared" si="10"/>
        <v>1875</v>
      </c>
      <c r="N70" s="40" t="str">
        <f t="shared" si="6"/>
        <v>Ok!</v>
      </c>
      <c r="O70" s="161" t="str">
        <f t="shared" si="7"/>
        <v>Ok!</v>
      </c>
    </row>
    <row r="71" spans="2:15" ht="30">
      <c r="B71" s="244">
        <f t="shared" si="8"/>
        <v>52</v>
      </c>
      <c r="C71" s="220" t="s">
        <v>163</v>
      </c>
      <c r="D71" s="220" t="s">
        <v>119</v>
      </c>
      <c r="E71" s="219" t="s">
        <v>162</v>
      </c>
      <c r="F71" s="220" t="s">
        <v>1202</v>
      </c>
      <c r="G71" s="378">
        <v>500</v>
      </c>
      <c r="H71" s="378">
        <v>150</v>
      </c>
      <c r="I71" s="378">
        <v>500</v>
      </c>
      <c r="J71" s="237">
        <f t="shared" si="4"/>
        <v>1150</v>
      </c>
      <c r="K71" s="232">
        <v>1.24</v>
      </c>
      <c r="L71" s="249">
        <f t="shared" si="9"/>
        <v>1.62</v>
      </c>
      <c r="M71" s="248">
        <f t="shared" si="10"/>
        <v>1863.0000000000002</v>
      </c>
      <c r="N71" s="40" t="str">
        <f t="shared" si="6"/>
        <v>Ok!</v>
      </c>
      <c r="O71" s="161" t="str">
        <f t="shared" si="7"/>
        <v>Ok!</v>
      </c>
    </row>
    <row r="72" spans="2:15" s="361" customFormat="1" ht="15.75" customHeight="1">
      <c r="B72" s="356" t="s">
        <v>1842</v>
      </c>
      <c r="C72" s="351" t="s">
        <v>19</v>
      </c>
      <c r="D72" s="357"/>
      <c r="E72" s="357"/>
      <c r="F72" s="357"/>
      <c r="G72" s="376"/>
      <c r="H72" s="376"/>
      <c r="I72" s="376"/>
      <c r="J72" s="237">
        <f t="shared" si="4"/>
        <v>0</v>
      </c>
      <c r="K72" s="358"/>
      <c r="L72" s="359" t="str">
        <f t="shared" si="9"/>
        <v/>
      </c>
      <c r="M72" s="360">
        <f>SUM(M73:M81)</f>
        <v>1001976</v>
      </c>
      <c r="N72" s="362" t="str">
        <f t="shared" si="6"/>
        <v/>
      </c>
      <c r="O72" s="363" t="str">
        <f t="shared" si="7"/>
        <v/>
      </c>
    </row>
    <row r="73" spans="2:15" ht="60">
      <c r="B73" s="244">
        <f>B71+1</f>
        <v>53</v>
      </c>
      <c r="C73" s="220" t="s">
        <v>147</v>
      </c>
      <c r="D73" s="220" t="s">
        <v>119</v>
      </c>
      <c r="E73" s="219" t="s">
        <v>148</v>
      </c>
      <c r="F73" s="220" t="s">
        <v>1202</v>
      </c>
      <c r="G73" s="378">
        <v>50</v>
      </c>
      <c r="H73" s="378">
        <v>50</v>
      </c>
      <c r="I73" s="378">
        <v>50</v>
      </c>
      <c r="J73" s="237">
        <f t="shared" si="4"/>
        <v>150</v>
      </c>
      <c r="K73" s="232">
        <v>57.67</v>
      </c>
      <c r="L73" s="249">
        <f t="shared" si="9"/>
        <v>75.27</v>
      </c>
      <c r="M73" s="248">
        <f t="shared" si="10"/>
        <v>11290.5</v>
      </c>
      <c r="N73" s="40" t="str">
        <f t="shared" ref="N73:N104" si="11">IF(ISBLANK(D73),"",IF(D73="sinapi","Ok!","COMPOSIÇÃO!"))</f>
        <v>Ok!</v>
      </c>
      <c r="O73" s="161" t="str">
        <f t="shared" si="7"/>
        <v>Ok!</v>
      </c>
    </row>
    <row r="74" spans="2:15" ht="75">
      <c r="B74" s="244">
        <f>B73+1</f>
        <v>54</v>
      </c>
      <c r="C74" s="220">
        <v>87504</v>
      </c>
      <c r="D74" s="220" t="s">
        <v>119</v>
      </c>
      <c r="E74" s="219" t="s">
        <v>1203</v>
      </c>
      <c r="F74" s="220" t="s">
        <v>1202</v>
      </c>
      <c r="G74" s="378">
        <v>50</v>
      </c>
      <c r="H74" s="378">
        <v>50</v>
      </c>
      <c r="I74" s="378">
        <v>50</v>
      </c>
      <c r="J74" s="237">
        <f t="shared" si="4"/>
        <v>150</v>
      </c>
      <c r="K74" s="232">
        <v>45.56</v>
      </c>
      <c r="L74" s="249">
        <f t="shared" si="9"/>
        <v>59.46</v>
      </c>
      <c r="M74" s="248">
        <f t="shared" si="10"/>
        <v>8919</v>
      </c>
      <c r="N74" s="40" t="str">
        <f t="shared" si="11"/>
        <v>Ok!</v>
      </c>
      <c r="O74" s="161" t="str">
        <f t="shared" si="7"/>
        <v>Ok!</v>
      </c>
    </row>
    <row r="75" spans="2:15" ht="75">
      <c r="B75" s="244">
        <f>B74+1</f>
        <v>55</v>
      </c>
      <c r="C75" s="220">
        <v>87512</v>
      </c>
      <c r="D75" s="220" t="s">
        <v>119</v>
      </c>
      <c r="E75" s="219" t="s">
        <v>1204</v>
      </c>
      <c r="F75" s="220" t="s">
        <v>1202</v>
      </c>
      <c r="G75" s="378">
        <v>50</v>
      </c>
      <c r="H75" s="378">
        <v>50</v>
      </c>
      <c r="I75" s="378">
        <v>50</v>
      </c>
      <c r="J75" s="237">
        <f t="shared" si="4"/>
        <v>150</v>
      </c>
      <c r="K75" s="232">
        <v>59.16</v>
      </c>
      <c r="L75" s="249">
        <f t="shared" si="9"/>
        <v>77.209999999999994</v>
      </c>
      <c r="M75" s="248">
        <f t="shared" si="10"/>
        <v>11581.499999999998</v>
      </c>
      <c r="N75" s="40" t="str">
        <f t="shared" si="11"/>
        <v>Ok!</v>
      </c>
      <c r="O75" s="161" t="str">
        <f t="shared" si="7"/>
        <v>Ok!</v>
      </c>
    </row>
    <row r="76" spans="2:15" ht="75">
      <c r="B76" s="244">
        <f t="shared" ref="B76:B81" si="12">B75+1</f>
        <v>56</v>
      </c>
      <c r="C76" s="220">
        <v>87520</v>
      </c>
      <c r="D76" s="220" t="s">
        <v>119</v>
      </c>
      <c r="E76" s="219" t="s">
        <v>1205</v>
      </c>
      <c r="F76" s="220" t="s">
        <v>1202</v>
      </c>
      <c r="G76" s="378">
        <v>50</v>
      </c>
      <c r="H76" s="378">
        <v>50</v>
      </c>
      <c r="I76" s="378">
        <v>50</v>
      </c>
      <c r="J76" s="237">
        <f t="shared" si="4"/>
        <v>150</v>
      </c>
      <c r="K76" s="232">
        <v>49.51</v>
      </c>
      <c r="L76" s="249">
        <f t="shared" si="9"/>
        <v>64.62</v>
      </c>
      <c r="M76" s="248">
        <f t="shared" si="10"/>
        <v>9693</v>
      </c>
      <c r="N76" s="40" t="str">
        <f t="shared" si="11"/>
        <v>Ok!</v>
      </c>
      <c r="O76" s="161" t="str">
        <f t="shared" si="7"/>
        <v>Ok!</v>
      </c>
    </row>
    <row r="77" spans="2:15" ht="30">
      <c r="B77" s="244">
        <f t="shared" si="12"/>
        <v>57</v>
      </c>
      <c r="C77" s="220" t="s">
        <v>580</v>
      </c>
      <c r="D77" s="220" t="s">
        <v>122</v>
      </c>
      <c r="E77" s="219" t="s">
        <v>1153</v>
      </c>
      <c r="F77" s="220" t="s">
        <v>1202</v>
      </c>
      <c r="G77" s="378">
        <v>1000</v>
      </c>
      <c r="H77" s="378">
        <v>300</v>
      </c>
      <c r="I77" s="378">
        <v>1000</v>
      </c>
      <c r="J77" s="237">
        <f t="shared" si="4"/>
        <v>2300</v>
      </c>
      <c r="K77" s="232">
        <f>ROUND('CUSTO UNITÁRIO'!G79,2)</f>
        <v>185.38</v>
      </c>
      <c r="L77" s="249">
        <f t="shared" si="9"/>
        <v>241.94</v>
      </c>
      <c r="M77" s="248">
        <f t="shared" si="10"/>
        <v>556462</v>
      </c>
      <c r="N77" s="40" t="str">
        <f t="shared" si="11"/>
        <v>COMPOSIÇÃO!</v>
      </c>
      <c r="O77" s="161" t="str">
        <f t="shared" si="7"/>
        <v>Ok!</v>
      </c>
    </row>
    <row r="78" spans="2:15" ht="30">
      <c r="B78" s="244">
        <f t="shared" si="12"/>
        <v>58</v>
      </c>
      <c r="C78" s="220" t="s">
        <v>582</v>
      </c>
      <c r="D78" s="220" t="s">
        <v>122</v>
      </c>
      <c r="E78" s="219" t="s">
        <v>1154</v>
      </c>
      <c r="F78" s="220" t="s">
        <v>1202</v>
      </c>
      <c r="G78" s="378">
        <v>200</v>
      </c>
      <c r="H78" s="378">
        <v>300</v>
      </c>
      <c r="I78" s="378">
        <v>200</v>
      </c>
      <c r="J78" s="237">
        <f t="shared" si="4"/>
        <v>700</v>
      </c>
      <c r="K78" s="232">
        <f>ROUND('CUSTO UNITÁRIO'!G97,2)</f>
        <v>147.88</v>
      </c>
      <c r="L78" s="249">
        <f t="shared" si="9"/>
        <v>193</v>
      </c>
      <c r="M78" s="248">
        <f t="shared" si="10"/>
        <v>135100</v>
      </c>
      <c r="N78" s="40" t="str">
        <f t="shared" si="11"/>
        <v>COMPOSIÇÃO!</v>
      </c>
      <c r="O78" s="161" t="str">
        <f t="shared" si="7"/>
        <v>Ok!</v>
      </c>
    </row>
    <row r="79" spans="2:15" ht="30">
      <c r="B79" s="244">
        <f t="shared" si="12"/>
        <v>59</v>
      </c>
      <c r="C79" s="220" t="s">
        <v>583</v>
      </c>
      <c r="D79" s="220" t="s">
        <v>122</v>
      </c>
      <c r="E79" s="219" t="s">
        <v>1155</v>
      </c>
      <c r="F79" s="220" t="s">
        <v>1202</v>
      </c>
      <c r="G79" s="378">
        <v>200</v>
      </c>
      <c r="H79" s="378">
        <v>0</v>
      </c>
      <c r="I79" s="378">
        <v>200</v>
      </c>
      <c r="J79" s="237">
        <f t="shared" si="4"/>
        <v>400</v>
      </c>
      <c r="K79" s="232">
        <f>ROUND('CUSTO UNITÁRIO'!G107,2)</f>
        <v>90.86</v>
      </c>
      <c r="L79" s="249">
        <f t="shared" si="9"/>
        <v>118.58</v>
      </c>
      <c r="M79" s="248">
        <f t="shared" si="10"/>
        <v>47432</v>
      </c>
      <c r="N79" s="40" t="str">
        <f t="shared" si="11"/>
        <v>COMPOSIÇÃO!</v>
      </c>
      <c r="O79" s="161" t="str">
        <f t="shared" si="7"/>
        <v>Ok!</v>
      </c>
    </row>
    <row r="80" spans="2:15" ht="30">
      <c r="B80" s="244">
        <f t="shared" si="12"/>
        <v>60</v>
      </c>
      <c r="C80" s="220" t="s">
        <v>584</v>
      </c>
      <c r="D80" s="220" t="s">
        <v>122</v>
      </c>
      <c r="E80" s="219" t="s">
        <v>1156</v>
      </c>
      <c r="F80" s="220" t="s">
        <v>1202</v>
      </c>
      <c r="G80" s="378">
        <v>200</v>
      </c>
      <c r="H80" s="378">
        <v>700</v>
      </c>
      <c r="I80" s="378">
        <v>200</v>
      </c>
      <c r="J80" s="237">
        <f t="shared" si="4"/>
        <v>1100</v>
      </c>
      <c r="K80" s="232">
        <f>ROUND('CUSTO UNITÁRIO'!G126,2)</f>
        <v>150.53</v>
      </c>
      <c r="L80" s="249">
        <f t="shared" si="9"/>
        <v>196.46</v>
      </c>
      <c r="M80" s="248">
        <f t="shared" si="10"/>
        <v>216106</v>
      </c>
      <c r="N80" s="40" t="str">
        <f t="shared" si="11"/>
        <v>COMPOSIÇÃO!</v>
      </c>
      <c r="O80" s="161" t="str">
        <f t="shared" si="7"/>
        <v>Ok!</v>
      </c>
    </row>
    <row r="81" spans="2:15" ht="45">
      <c r="B81" s="244">
        <f t="shared" si="12"/>
        <v>61</v>
      </c>
      <c r="C81" s="220">
        <v>9875</v>
      </c>
      <c r="D81" s="220" t="s">
        <v>119</v>
      </c>
      <c r="E81" s="219" t="s">
        <v>650</v>
      </c>
      <c r="F81" s="220" t="s">
        <v>1202</v>
      </c>
      <c r="G81" s="378">
        <v>10</v>
      </c>
      <c r="H81" s="378">
        <v>20</v>
      </c>
      <c r="I81" s="378">
        <v>10</v>
      </c>
      <c r="J81" s="237">
        <f t="shared" si="4"/>
        <v>40</v>
      </c>
      <c r="K81" s="232">
        <v>103.29</v>
      </c>
      <c r="L81" s="249">
        <f t="shared" si="9"/>
        <v>134.80000000000001</v>
      </c>
      <c r="M81" s="248">
        <f t="shared" si="10"/>
        <v>5392</v>
      </c>
      <c r="N81" s="40" t="str">
        <f t="shared" si="11"/>
        <v>Ok!</v>
      </c>
      <c r="O81" s="161" t="str">
        <f t="shared" si="7"/>
        <v>Ok!</v>
      </c>
    </row>
    <row r="82" spans="2:15" s="361" customFormat="1" ht="15.75" customHeight="1">
      <c r="B82" s="356" t="s">
        <v>1843</v>
      </c>
      <c r="C82" s="357" t="s">
        <v>4</v>
      </c>
      <c r="D82" s="357"/>
      <c r="E82" s="357"/>
      <c r="F82" s="357"/>
      <c r="G82" s="376"/>
      <c r="H82" s="376"/>
      <c r="I82" s="376"/>
      <c r="J82" s="237">
        <f t="shared" si="4"/>
        <v>0</v>
      </c>
      <c r="K82" s="358"/>
      <c r="L82" s="359" t="str">
        <f t="shared" si="9"/>
        <v/>
      </c>
      <c r="M82" s="360">
        <f>SUM(M83:M108)</f>
        <v>656252.80000000005</v>
      </c>
      <c r="N82" s="362" t="str">
        <f t="shared" si="11"/>
        <v/>
      </c>
      <c r="O82" s="363" t="str">
        <f t="shared" si="7"/>
        <v/>
      </c>
    </row>
    <row r="83" spans="2:15" ht="60">
      <c r="B83" s="244">
        <f>B81+1</f>
        <v>62</v>
      </c>
      <c r="C83" s="220">
        <v>92580</v>
      </c>
      <c r="D83" s="220" t="s">
        <v>119</v>
      </c>
      <c r="E83" s="219" t="s">
        <v>183</v>
      </c>
      <c r="F83" s="220" t="s">
        <v>1202</v>
      </c>
      <c r="G83" s="378">
        <v>50</v>
      </c>
      <c r="H83" s="378">
        <v>300</v>
      </c>
      <c r="I83" s="378">
        <v>50</v>
      </c>
      <c r="J83" s="237">
        <f t="shared" ref="J83:J146" si="13">SUM(G83:I83)</f>
        <v>400</v>
      </c>
      <c r="K83" s="232">
        <v>25.96</v>
      </c>
      <c r="L83" s="249">
        <f t="shared" si="9"/>
        <v>33.880000000000003</v>
      </c>
      <c r="M83" s="248">
        <f t="shared" si="10"/>
        <v>13552.000000000002</v>
      </c>
      <c r="N83" s="40" t="str">
        <f t="shared" si="11"/>
        <v>Ok!</v>
      </c>
      <c r="O83" s="161" t="str">
        <f t="shared" si="7"/>
        <v>Ok!</v>
      </c>
    </row>
    <row r="84" spans="2:15" ht="45">
      <c r="B84" s="244">
        <f>B83+1</f>
        <v>63</v>
      </c>
      <c r="C84" s="220">
        <v>92593</v>
      </c>
      <c r="D84" s="220" t="s">
        <v>119</v>
      </c>
      <c r="E84" s="219" t="s">
        <v>184</v>
      </c>
      <c r="F84" s="220" t="s">
        <v>607</v>
      </c>
      <c r="G84" s="378">
        <v>200</v>
      </c>
      <c r="H84" s="378">
        <v>300</v>
      </c>
      <c r="I84" s="378">
        <v>200</v>
      </c>
      <c r="J84" s="237">
        <f t="shared" si="13"/>
        <v>700</v>
      </c>
      <c r="K84" s="232">
        <v>5.53</v>
      </c>
      <c r="L84" s="249">
        <f t="shared" si="9"/>
        <v>7.22</v>
      </c>
      <c r="M84" s="248">
        <f t="shared" si="10"/>
        <v>5054</v>
      </c>
      <c r="N84" s="40" t="str">
        <f t="shared" si="11"/>
        <v>Ok!</v>
      </c>
      <c r="O84" s="161" t="str">
        <f t="shared" si="7"/>
        <v>Ok!</v>
      </c>
    </row>
    <row r="85" spans="2:15" ht="45">
      <c r="B85" s="244">
        <f t="shared" ref="B85:B108" si="14">B84+1</f>
        <v>64</v>
      </c>
      <c r="C85" s="220">
        <v>92602</v>
      </c>
      <c r="D85" s="220" t="s">
        <v>119</v>
      </c>
      <c r="E85" s="219" t="s">
        <v>185</v>
      </c>
      <c r="F85" s="220" t="s">
        <v>606</v>
      </c>
      <c r="G85" s="378">
        <v>5</v>
      </c>
      <c r="H85" s="378">
        <v>10</v>
      </c>
      <c r="I85" s="378">
        <v>5</v>
      </c>
      <c r="J85" s="237">
        <f t="shared" si="13"/>
        <v>20</v>
      </c>
      <c r="K85" s="232">
        <v>360.43</v>
      </c>
      <c r="L85" s="249">
        <f t="shared" si="9"/>
        <v>470.4</v>
      </c>
      <c r="M85" s="248">
        <f t="shared" si="10"/>
        <v>9408</v>
      </c>
      <c r="N85" s="40" t="str">
        <f t="shared" si="11"/>
        <v>Ok!</v>
      </c>
      <c r="O85" s="161" t="str">
        <f t="shared" si="7"/>
        <v>Ok!</v>
      </c>
    </row>
    <row r="86" spans="2:15" ht="90">
      <c r="B86" s="244">
        <f t="shared" si="14"/>
        <v>65</v>
      </c>
      <c r="C86" s="220">
        <v>72110</v>
      </c>
      <c r="D86" s="220" t="s">
        <v>119</v>
      </c>
      <c r="E86" s="219" t="s">
        <v>205</v>
      </c>
      <c r="F86" s="220" t="s">
        <v>1202</v>
      </c>
      <c r="G86" s="378">
        <v>100</v>
      </c>
      <c r="H86" s="378">
        <v>300</v>
      </c>
      <c r="I86" s="378">
        <v>100</v>
      </c>
      <c r="J86" s="237">
        <f t="shared" si="13"/>
        <v>500</v>
      </c>
      <c r="K86" s="232">
        <v>61.09</v>
      </c>
      <c r="L86" s="249">
        <f t="shared" si="9"/>
        <v>79.73</v>
      </c>
      <c r="M86" s="248">
        <f t="shared" si="10"/>
        <v>39865</v>
      </c>
      <c r="N86" s="40" t="str">
        <f t="shared" si="11"/>
        <v>Ok!</v>
      </c>
      <c r="O86" s="161" t="str">
        <f t="shared" si="7"/>
        <v>Ok!</v>
      </c>
    </row>
    <row r="87" spans="2:15" ht="90">
      <c r="B87" s="244">
        <f t="shared" si="14"/>
        <v>66</v>
      </c>
      <c r="C87" s="220">
        <v>72111</v>
      </c>
      <c r="D87" s="220" t="s">
        <v>119</v>
      </c>
      <c r="E87" s="219" t="s">
        <v>206</v>
      </c>
      <c r="F87" s="220" t="s">
        <v>1202</v>
      </c>
      <c r="G87" s="378">
        <v>100</v>
      </c>
      <c r="H87" s="378">
        <v>300</v>
      </c>
      <c r="I87" s="378">
        <v>100</v>
      </c>
      <c r="J87" s="237">
        <f t="shared" si="13"/>
        <v>500</v>
      </c>
      <c r="K87" s="232">
        <v>66.59</v>
      </c>
      <c r="L87" s="249">
        <f t="shared" si="9"/>
        <v>86.91</v>
      </c>
      <c r="M87" s="248">
        <f t="shared" si="10"/>
        <v>43455</v>
      </c>
      <c r="N87" s="40" t="str">
        <f t="shared" si="11"/>
        <v>Ok!</v>
      </c>
      <c r="O87" s="161" t="str">
        <f t="shared" si="7"/>
        <v>Ok!</v>
      </c>
    </row>
    <row r="88" spans="2:15" ht="90">
      <c r="B88" s="244">
        <f t="shared" si="14"/>
        <v>67</v>
      </c>
      <c r="C88" s="220">
        <v>72112</v>
      </c>
      <c r="D88" s="220" t="s">
        <v>119</v>
      </c>
      <c r="E88" s="219" t="s">
        <v>207</v>
      </c>
      <c r="F88" s="220" t="s">
        <v>1202</v>
      </c>
      <c r="G88" s="378">
        <v>100</v>
      </c>
      <c r="H88" s="378">
        <v>300</v>
      </c>
      <c r="I88" s="378">
        <v>100</v>
      </c>
      <c r="J88" s="237">
        <f t="shared" si="13"/>
        <v>500</v>
      </c>
      <c r="K88" s="232">
        <v>72.09</v>
      </c>
      <c r="L88" s="249">
        <f t="shared" si="9"/>
        <v>94.08</v>
      </c>
      <c r="M88" s="248">
        <f t="shared" si="10"/>
        <v>47040</v>
      </c>
      <c r="N88" s="40" t="str">
        <f t="shared" si="11"/>
        <v>Ok!</v>
      </c>
      <c r="O88" s="161" t="str">
        <f t="shared" si="7"/>
        <v>Ok!</v>
      </c>
    </row>
    <row r="89" spans="2:15" ht="45">
      <c r="B89" s="244">
        <f t="shared" si="14"/>
        <v>68</v>
      </c>
      <c r="C89" s="220">
        <v>73633</v>
      </c>
      <c r="D89" s="220" t="s">
        <v>119</v>
      </c>
      <c r="E89" s="219" t="s">
        <v>216</v>
      </c>
      <c r="F89" s="220" t="s">
        <v>1202</v>
      </c>
      <c r="G89" s="378">
        <v>200</v>
      </c>
      <c r="H89" s="378">
        <v>0</v>
      </c>
      <c r="I89" s="378">
        <v>200</v>
      </c>
      <c r="J89" s="237">
        <f t="shared" si="13"/>
        <v>400</v>
      </c>
      <c r="K89" s="232">
        <v>96.98</v>
      </c>
      <c r="L89" s="249">
        <f t="shared" si="9"/>
        <v>126.57</v>
      </c>
      <c r="M89" s="248">
        <f t="shared" si="10"/>
        <v>50628</v>
      </c>
      <c r="N89" s="40" t="str">
        <f t="shared" si="11"/>
        <v>Ok!</v>
      </c>
      <c r="O89" s="161" t="str">
        <f t="shared" si="7"/>
        <v>Ok!</v>
      </c>
    </row>
    <row r="90" spans="2:15" ht="45">
      <c r="B90" s="244">
        <f t="shared" si="14"/>
        <v>69</v>
      </c>
      <c r="C90" s="220">
        <v>84035</v>
      </c>
      <c r="D90" s="220" t="s">
        <v>119</v>
      </c>
      <c r="E90" s="219" t="s">
        <v>217</v>
      </c>
      <c r="F90" s="220" t="s">
        <v>1202</v>
      </c>
      <c r="G90" s="378">
        <v>200</v>
      </c>
      <c r="H90" s="378">
        <v>0</v>
      </c>
      <c r="I90" s="378">
        <v>200</v>
      </c>
      <c r="J90" s="237">
        <f t="shared" si="13"/>
        <v>400</v>
      </c>
      <c r="K90" s="232">
        <v>71.42</v>
      </c>
      <c r="L90" s="249">
        <f t="shared" si="9"/>
        <v>93.21</v>
      </c>
      <c r="M90" s="248">
        <f t="shared" si="10"/>
        <v>37284</v>
      </c>
      <c r="N90" s="40" t="str">
        <f t="shared" si="11"/>
        <v>Ok!</v>
      </c>
      <c r="O90" s="161" t="str">
        <f t="shared" si="7"/>
        <v>Ok!</v>
      </c>
    </row>
    <row r="91" spans="2:15" ht="45">
      <c r="B91" s="244">
        <f t="shared" si="14"/>
        <v>70</v>
      </c>
      <c r="C91" s="220">
        <v>84036</v>
      </c>
      <c r="D91" s="220" t="s">
        <v>119</v>
      </c>
      <c r="E91" s="219" t="s">
        <v>218</v>
      </c>
      <c r="F91" s="220" t="s">
        <v>1202</v>
      </c>
      <c r="G91" s="378">
        <v>200</v>
      </c>
      <c r="H91" s="378">
        <v>0</v>
      </c>
      <c r="I91" s="378">
        <v>200</v>
      </c>
      <c r="J91" s="237">
        <f t="shared" si="13"/>
        <v>400</v>
      </c>
      <c r="K91" s="232">
        <v>32.659999999999997</v>
      </c>
      <c r="L91" s="249">
        <f t="shared" si="9"/>
        <v>42.62</v>
      </c>
      <c r="M91" s="248">
        <f t="shared" si="10"/>
        <v>17048</v>
      </c>
      <c r="N91" s="40" t="str">
        <f t="shared" si="11"/>
        <v>Ok!</v>
      </c>
      <c r="O91" s="161" t="str">
        <f t="shared" si="7"/>
        <v>Ok!</v>
      </c>
    </row>
    <row r="92" spans="2:15" ht="60">
      <c r="B92" s="244">
        <f t="shared" si="14"/>
        <v>71</v>
      </c>
      <c r="C92" s="220">
        <v>84037</v>
      </c>
      <c r="D92" s="220" t="s">
        <v>119</v>
      </c>
      <c r="E92" s="219" t="s">
        <v>1258</v>
      </c>
      <c r="F92" s="220" t="s">
        <v>1202</v>
      </c>
      <c r="G92" s="378">
        <v>200</v>
      </c>
      <c r="H92" s="378">
        <v>0</v>
      </c>
      <c r="I92" s="378">
        <v>200</v>
      </c>
      <c r="J92" s="237">
        <f t="shared" si="13"/>
        <v>400</v>
      </c>
      <c r="K92" s="232">
        <v>54.63</v>
      </c>
      <c r="L92" s="249">
        <f t="shared" si="9"/>
        <v>71.3</v>
      </c>
      <c r="M92" s="248">
        <f t="shared" si="10"/>
        <v>28520</v>
      </c>
      <c r="N92" s="40" t="str">
        <f t="shared" si="11"/>
        <v>Ok!</v>
      </c>
      <c r="O92" s="161" t="str">
        <f t="shared" si="7"/>
        <v>Ok!</v>
      </c>
    </row>
    <row r="93" spans="2:15" ht="45">
      <c r="B93" s="244">
        <f t="shared" si="14"/>
        <v>72</v>
      </c>
      <c r="C93" s="220" t="s">
        <v>186</v>
      </c>
      <c r="D93" s="220" t="s">
        <v>119</v>
      </c>
      <c r="E93" s="219" t="s">
        <v>187</v>
      </c>
      <c r="F93" s="220" t="s">
        <v>1202</v>
      </c>
      <c r="G93" s="378">
        <v>200</v>
      </c>
      <c r="H93" s="378">
        <v>0</v>
      </c>
      <c r="I93" s="378">
        <v>200</v>
      </c>
      <c r="J93" s="237">
        <f t="shared" si="13"/>
        <v>400</v>
      </c>
      <c r="K93" s="232">
        <v>38.729999999999997</v>
      </c>
      <c r="L93" s="249">
        <f t="shared" si="9"/>
        <v>50.55</v>
      </c>
      <c r="M93" s="248">
        <f t="shared" si="10"/>
        <v>20220</v>
      </c>
      <c r="N93" s="40" t="str">
        <f t="shared" si="11"/>
        <v>Ok!</v>
      </c>
      <c r="O93" s="161" t="str">
        <f t="shared" si="7"/>
        <v>Ok!</v>
      </c>
    </row>
    <row r="94" spans="2:15" ht="30">
      <c r="B94" s="244">
        <f t="shared" si="14"/>
        <v>73</v>
      </c>
      <c r="C94" s="220" t="s">
        <v>220</v>
      </c>
      <c r="D94" s="220" t="s">
        <v>119</v>
      </c>
      <c r="E94" s="219" t="s">
        <v>1259</v>
      </c>
      <c r="F94" s="220" t="s">
        <v>1202</v>
      </c>
      <c r="G94" s="378">
        <v>200</v>
      </c>
      <c r="H94" s="378">
        <v>300</v>
      </c>
      <c r="I94" s="378">
        <v>200</v>
      </c>
      <c r="J94" s="237">
        <f t="shared" si="13"/>
        <v>700</v>
      </c>
      <c r="K94" s="232">
        <v>32.04</v>
      </c>
      <c r="L94" s="249">
        <f t="shared" si="9"/>
        <v>41.82</v>
      </c>
      <c r="M94" s="248">
        <f t="shared" si="10"/>
        <v>29274</v>
      </c>
      <c r="N94" s="40" t="str">
        <f t="shared" si="11"/>
        <v>Ok!</v>
      </c>
      <c r="O94" s="161" t="str">
        <f t="shared" si="7"/>
        <v>Ok!</v>
      </c>
    </row>
    <row r="95" spans="2:15" ht="30">
      <c r="B95" s="244">
        <f t="shared" si="14"/>
        <v>74</v>
      </c>
      <c r="C95" s="220">
        <v>84038</v>
      </c>
      <c r="D95" s="220" t="s">
        <v>119</v>
      </c>
      <c r="E95" s="219" t="s">
        <v>1260</v>
      </c>
      <c r="F95" s="220" t="s">
        <v>1202</v>
      </c>
      <c r="G95" s="378">
        <v>200</v>
      </c>
      <c r="H95" s="378">
        <v>300</v>
      </c>
      <c r="I95" s="378">
        <v>200</v>
      </c>
      <c r="J95" s="237">
        <f t="shared" si="13"/>
        <v>700</v>
      </c>
      <c r="K95" s="232">
        <v>53.63</v>
      </c>
      <c r="L95" s="249">
        <f t="shared" si="9"/>
        <v>69.989999999999995</v>
      </c>
      <c r="M95" s="248">
        <f t="shared" si="10"/>
        <v>48993</v>
      </c>
      <c r="N95" s="40" t="str">
        <f t="shared" si="11"/>
        <v>Ok!</v>
      </c>
      <c r="O95" s="161" t="str">
        <f t="shared" si="7"/>
        <v>Ok!</v>
      </c>
    </row>
    <row r="96" spans="2:15" ht="30">
      <c r="B96" s="244">
        <f t="shared" si="14"/>
        <v>75</v>
      </c>
      <c r="C96" s="220">
        <v>84039</v>
      </c>
      <c r="D96" s="220" t="s">
        <v>119</v>
      </c>
      <c r="E96" s="219" t="s">
        <v>1261</v>
      </c>
      <c r="F96" s="220" t="s">
        <v>1202</v>
      </c>
      <c r="G96" s="378">
        <v>200</v>
      </c>
      <c r="H96" s="378">
        <v>300</v>
      </c>
      <c r="I96" s="378">
        <v>200</v>
      </c>
      <c r="J96" s="237">
        <f t="shared" si="13"/>
        <v>700</v>
      </c>
      <c r="K96" s="232">
        <v>72.78</v>
      </c>
      <c r="L96" s="249">
        <f t="shared" si="9"/>
        <v>94.99</v>
      </c>
      <c r="M96" s="248">
        <f t="shared" si="10"/>
        <v>66493</v>
      </c>
      <c r="N96" s="40" t="str">
        <f t="shared" si="11"/>
        <v>Ok!</v>
      </c>
      <c r="O96" s="161" t="str">
        <f t="shared" si="7"/>
        <v>Ok!</v>
      </c>
    </row>
    <row r="97" spans="2:15" ht="30">
      <c r="B97" s="244">
        <f t="shared" si="14"/>
        <v>76</v>
      </c>
      <c r="C97" s="220">
        <v>84040</v>
      </c>
      <c r="D97" s="220" t="s">
        <v>119</v>
      </c>
      <c r="E97" s="219" t="s">
        <v>1262</v>
      </c>
      <c r="F97" s="220" t="s">
        <v>1202</v>
      </c>
      <c r="G97" s="378">
        <v>200</v>
      </c>
      <c r="H97" s="378">
        <v>300</v>
      </c>
      <c r="I97" s="378">
        <v>200</v>
      </c>
      <c r="J97" s="237">
        <f t="shared" si="13"/>
        <v>700</v>
      </c>
      <c r="K97" s="232">
        <v>28.64</v>
      </c>
      <c r="L97" s="249">
        <f t="shared" si="9"/>
        <v>37.380000000000003</v>
      </c>
      <c r="M97" s="248">
        <f t="shared" si="10"/>
        <v>26166</v>
      </c>
      <c r="N97" s="40" t="str">
        <f t="shared" si="11"/>
        <v>Ok!</v>
      </c>
      <c r="O97" s="161" t="str">
        <f t="shared" si="7"/>
        <v>Ok!</v>
      </c>
    </row>
    <row r="98" spans="2:15" ht="45">
      <c r="B98" s="244">
        <f t="shared" si="14"/>
        <v>77</v>
      </c>
      <c r="C98" s="220">
        <v>72092</v>
      </c>
      <c r="D98" s="220" t="s">
        <v>119</v>
      </c>
      <c r="E98" s="219" t="s">
        <v>225</v>
      </c>
      <c r="F98" s="220" t="s">
        <v>1202</v>
      </c>
      <c r="G98" s="378">
        <v>200</v>
      </c>
      <c r="H98" s="378">
        <v>200</v>
      </c>
      <c r="I98" s="378">
        <v>200</v>
      </c>
      <c r="J98" s="237">
        <f t="shared" si="13"/>
        <v>600</v>
      </c>
      <c r="K98" s="232">
        <v>7.88</v>
      </c>
      <c r="L98" s="249">
        <f t="shared" si="9"/>
        <v>10.28</v>
      </c>
      <c r="M98" s="248">
        <f t="shared" si="10"/>
        <v>6168</v>
      </c>
      <c r="N98" s="40" t="str">
        <f t="shared" si="11"/>
        <v>Ok!</v>
      </c>
      <c r="O98" s="161" t="str">
        <f t="shared" si="7"/>
        <v>Ok!</v>
      </c>
    </row>
    <row r="99" spans="2:15" ht="60">
      <c r="B99" s="244">
        <f t="shared" si="14"/>
        <v>78</v>
      </c>
      <c r="C99" s="220">
        <v>72094</v>
      </c>
      <c r="D99" s="220" t="s">
        <v>119</v>
      </c>
      <c r="E99" s="219" t="s">
        <v>226</v>
      </c>
      <c r="F99" s="220" t="s">
        <v>1202</v>
      </c>
      <c r="G99" s="378">
        <v>200</v>
      </c>
      <c r="H99" s="378">
        <v>200</v>
      </c>
      <c r="I99" s="378">
        <v>200</v>
      </c>
      <c r="J99" s="237">
        <f t="shared" si="13"/>
        <v>600</v>
      </c>
      <c r="K99" s="232">
        <v>7.71</v>
      </c>
      <c r="L99" s="249">
        <f t="shared" si="9"/>
        <v>10.06</v>
      </c>
      <c r="M99" s="248">
        <f t="shared" si="10"/>
        <v>6036</v>
      </c>
      <c r="N99" s="40" t="str">
        <f t="shared" si="11"/>
        <v>Ok!</v>
      </c>
      <c r="O99" s="161" t="str">
        <f t="shared" si="7"/>
        <v>Ok!</v>
      </c>
    </row>
    <row r="100" spans="2:15" ht="45">
      <c r="B100" s="244">
        <f t="shared" si="14"/>
        <v>79</v>
      </c>
      <c r="C100" s="220" t="s">
        <v>95</v>
      </c>
      <c r="D100" s="220" t="s">
        <v>119</v>
      </c>
      <c r="E100" s="219" t="s">
        <v>1263</v>
      </c>
      <c r="F100" s="220" t="s">
        <v>478</v>
      </c>
      <c r="G100" s="378">
        <v>100</v>
      </c>
      <c r="H100" s="378">
        <v>100</v>
      </c>
      <c r="I100" s="378">
        <v>100</v>
      </c>
      <c r="J100" s="237">
        <f t="shared" si="13"/>
        <v>300</v>
      </c>
      <c r="K100" s="232">
        <v>64.709999999999994</v>
      </c>
      <c r="L100" s="249">
        <f t="shared" si="9"/>
        <v>84.45</v>
      </c>
      <c r="M100" s="248">
        <f t="shared" si="10"/>
        <v>25335</v>
      </c>
      <c r="N100" s="40" t="str">
        <f t="shared" si="11"/>
        <v>Ok!</v>
      </c>
      <c r="O100" s="161" t="str">
        <f t="shared" si="7"/>
        <v>Ok!</v>
      </c>
    </row>
    <row r="101" spans="2:15">
      <c r="B101" s="244">
        <f t="shared" si="14"/>
        <v>80</v>
      </c>
      <c r="C101" s="220">
        <v>75220</v>
      </c>
      <c r="D101" s="220" t="s">
        <v>119</v>
      </c>
      <c r="E101" s="219" t="s">
        <v>748</v>
      </c>
      <c r="F101" s="220" t="s">
        <v>478</v>
      </c>
      <c r="G101" s="378">
        <v>100</v>
      </c>
      <c r="H101" s="378">
        <v>200</v>
      </c>
      <c r="I101" s="378">
        <v>100</v>
      </c>
      <c r="J101" s="237">
        <f t="shared" si="13"/>
        <v>400</v>
      </c>
      <c r="K101" s="232">
        <v>44.71</v>
      </c>
      <c r="L101" s="249">
        <f t="shared" si="9"/>
        <v>58.35</v>
      </c>
      <c r="M101" s="248">
        <f t="shared" si="10"/>
        <v>23340</v>
      </c>
      <c r="N101" s="40" t="str">
        <f t="shared" si="11"/>
        <v>Ok!</v>
      </c>
      <c r="O101" s="161" t="str">
        <f t="shared" si="7"/>
        <v>Ok!</v>
      </c>
    </row>
    <row r="102" spans="2:15" ht="30">
      <c r="B102" s="244">
        <f t="shared" si="14"/>
        <v>81</v>
      </c>
      <c r="C102" s="220">
        <v>72104</v>
      </c>
      <c r="D102" s="220" t="s">
        <v>119</v>
      </c>
      <c r="E102" s="219" t="s">
        <v>96</v>
      </c>
      <c r="F102" s="220" t="s">
        <v>478</v>
      </c>
      <c r="G102" s="378">
        <v>100</v>
      </c>
      <c r="H102" s="378">
        <v>300</v>
      </c>
      <c r="I102" s="378">
        <v>100</v>
      </c>
      <c r="J102" s="237">
        <f t="shared" si="13"/>
        <v>500</v>
      </c>
      <c r="K102" s="232">
        <v>28.21</v>
      </c>
      <c r="L102" s="249">
        <f t="shared" si="9"/>
        <v>36.82</v>
      </c>
      <c r="M102" s="248">
        <f t="shared" si="10"/>
        <v>18410</v>
      </c>
      <c r="N102" s="40" t="str">
        <f t="shared" si="11"/>
        <v>Ok!</v>
      </c>
      <c r="O102" s="161" t="str">
        <f t="shared" si="7"/>
        <v>Ok!</v>
      </c>
    </row>
    <row r="103" spans="2:15" ht="30">
      <c r="B103" s="244">
        <f t="shared" si="14"/>
        <v>82</v>
      </c>
      <c r="C103" s="220">
        <v>72105</v>
      </c>
      <c r="D103" s="220" t="s">
        <v>119</v>
      </c>
      <c r="E103" s="219" t="s">
        <v>191</v>
      </c>
      <c r="F103" s="220" t="s">
        <v>478</v>
      </c>
      <c r="G103" s="378">
        <v>100</v>
      </c>
      <c r="H103" s="378">
        <v>200</v>
      </c>
      <c r="I103" s="378">
        <v>100</v>
      </c>
      <c r="J103" s="237">
        <f t="shared" si="13"/>
        <v>400</v>
      </c>
      <c r="K103" s="232">
        <v>43.12</v>
      </c>
      <c r="L103" s="249">
        <f t="shared" si="9"/>
        <v>56.28</v>
      </c>
      <c r="M103" s="248">
        <f t="shared" si="10"/>
        <v>22512</v>
      </c>
      <c r="N103" s="40" t="str">
        <f t="shared" si="11"/>
        <v>Ok!</v>
      </c>
      <c r="O103" s="161" t="str">
        <f t="shared" si="7"/>
        <v>Ok!</v>
      </c>
    </row>
    <row r="104" spans="2:15" ht="30">
      <c r="B104" s="244">
        <f t="shared" si="14"/>
        <v>83</v>
      </c>
      <c r="C104" s="220">
        <v>72107</v>
      </c>
      <c r="D104" s="220" t="s">
        <v>119</v>
      </c>
      <c r="E104" s="219" t="s">
        <v>192</v>
      </c>
      <c r="F104" s="220" t="s">
        <v>478</v>
      </c>
      <c r="G104" s="378">
        <v>100</v>
      </c>
      <c r="H104" s="378">
        <v>300</v>
      </c>
      <c r="I104" s="378">
        <v>100</v>
      </c>
      <c r="J104" s="237">
        <f t="shared" si="13"/>
        <v>500</v>
      </c>
      <c r="K104" s="232">
        <v>18</v>
      </c>
      <c r="L104" s="249">
        <f t="shared" si="9"/>
        <v>23.49</v>
      </c>
      <c r="M104" s="248">
        <f t="shared" si="10"/>
        <v>11745</v>
      </c>
      <c r="N104" s="40" t="str">
        <f t="shared" si="11"/>
        <v>Ok!</v>
      </c>
      <c r="O104" s="161" t="str">
        <f t="shared" si="7"/>
        <v>Ok!</v>
      </c>
    </row>
    <row r="105" spans="2:15" ht="60">
      <c r="B105" s="244">
        <f t="shared" si="14"/>
        <v>84</v>
      </c>
      <c r="C105" s="220">
        <v>84042</v>
      </c>
      <c r="D105" s="220" t="s">
        <v>119</v>
      </c>
      <c r="E105" s="219" t="s">
        <v>189</v>
      </c>
      <c r="F105" s="220" t="s">
        <v>478</v>
      </c>
      <c r="G105" s="378">
        <v>50</v>
      </c>
      <c r="H105" s="378">
        <v>50</v>
      </c>
      <c r="I105" s="378">
        <v>50</v>
      </c>
      <c r="J105" s="237">
        <f t="shared" si="13"/>
        <v>150</v>
      </c>
      <c r="K105" s="232">
        <v>117.42</v>
      </c>
      <c r="L105" s="249">
        <f t="shared" si="9"/>
        <v>153.24</v>
      </c>
      <c r="M105" s="248">
        <f t="shared" si="10"/>
        <v>22986</v>
      </c>
      <c r="N105" s="40" t="str">
        <f t="shared" ref="N105:N134" si="15">IF(ISBLANK(D105),"",IF(D105="sinapi","Ok!","COMPOSIÇÃO!"))</f>
        <v>Ok!</v>
      </c>
      <c r="O105" s="161" t="str">
        <f t="shared" si="7"/>
        <v>Ok!</v>
      </c>
    </row>
    <row r="106" spans="2:15" ht="60">
      <c r="B106" s="244">
        <f t="shared" si="14"/>
        <v>85</v>
      </c>
      <c r="C106" s="220">
        <v>84043</v>
      </c>
      <c r="D106" s="220" t="s">
        <v>119</v>
      </c>
      <c r="E106" s="219" t="s">
        <v>190</v>
      </c>
      <c r="F106" s="220" t="s">
        <v>478</v>
      </c>
      <c r="G106" s="378">
        <v>50</v>
      </c>
      <c r="H106" s="378">
        <v>20</v>
      </c>
      <c r="I106" s="378">
        <v>50</v>
      </c>
      <c r="J106" s="237">
        <f t="shared" si="13"/>
        <v>120</v>
      </c>
      <c r="K106" s="232">
        <v>105.92</v>
      </c>
      <c r="L106" s="249">
        <f t="shared" si="9"/>
        <v>138.24</v>
      </c>
      <c r="M106" s="248">
        <f t="shared" si="10"/>
        <v>16588.800000000003</v>
      </c>
      <c r="N106" s="40" t="str">
        <f t="shared" si="15"/>
        <v>Ok!</v>
      </c>
      <c r="O106" s="161" t="str">
        <f t="shared" si="7"/>
        <v>Ok!</v>
      </c>
    </row>
    <row r="107" spans="2:15" ht="30">
      <c r="B107" s="244">
        <f t="shared" si="14"/>
        <v>86</v>
      </c>
      <c r="C107" s="220">
        <v>68058</v>
      </c>
      <c r="D107" s="220" t="s">
        <v>119</v>
      </c>
      <c r="E107" s="219" t="s">
        <v>193</v>
      </c>
      <c r="F107" s="220" t="s">
        <v>478</v>
      </c>
      <c r="G107" s="378">
        <v>100</v>
      </c>
      <c r="H107" s="378">
        <v>0</v>
      </c>
      <c r="I107" s="378">
        <v>100</v>
      </c>
      <c r="J107" s="237">
        <f t="shared" si="13"/>
        <v>200</v>
      </c>
      <c r="K107" s="232">
        <v>54.74</v>
      </c>
      <c r="L107" s="249">
        <f t="shared" si="9"/>
        <v>71.44</v>
      </c>
      <c r="M107" s="248">
        <f t="shared" si="10"/>
        <v>14288</v>
      </c>
      <c r="N107" s="40" t="str">
        <f t="shared" si="15"/>
        <v>Ok!</v>
      </c>
      <c r="O107" s="161" t="str">
        <f t="shared" si="7"/>
        <v>Ok!</v>
      </c>
    </row>
    <row r="108" spans="2:15" ht="30">
      <c r="B108" s="244">
        <f t="shared" si="14"/>
        <v>87</v>
      </c>
      <c r="C108" s="220" t="s">
        <v>195</v>
      </c>
      <c r="D108" s="220" t="s">
        <v>119</v>
      </c>
      <c r="E108" s="219" t="s">
        <v>194</v>
      </c>
      <c r="F108" s="220" t="s">
        <v>478</v>
      </c>
      <c r="G108" s="378">
        <v>100</v>
      </c>
      <c r="H108" s="378">
        <v>0</v>
      </c>
      <c r="I108" s="378">
        <v>100</v>
      </c>
      <c r="J108" s="237">
        <f t="shared" si="13"/>
        <v>200</v>
      </c>
      <c r="K108" s="232">
        <v>22.39</v>
      </c>
      <c r="L108" s="249">
        <f t="shared" si="9"/>
        <v>29.22</v>
      </c>
      <c r="M108" s="248">
        <f t="shared" si="10"/>
        <v>5844</v>
      </c>
      <c r="N108" s="40" t="str">
        <f t="shared" si="15"/>
        <v>Ok!</v>
      </c>
      <c r="O108" s="161" t="str">
        <f t="shared" si="7"/>
        <v>Ok!</v>
      </c>
    </row>
    <row r="109" spans="2:15" s="361" customFormat="1" ht="15.75">
      <c r="B109" s="356" t="s">
        <v>1855</v>
      </c>
      <c r="C109" s="351" t="s">
        <v>7</v>
      </c>
      <c r="D109" s="357"/>
      <c r="E109" s="357"/>
      <c r="F109" s="357"/>
      <c r="G109" s="376"/>
      <c r="H109" s="376"/>
      <c r="I109" s="376"/>
      <c r="J109" s="237">
        <f t="shared" si="13"/>
        <v>0</v>
      </c>
      <c r="K109" s="358"/>
      <c r="L109" s="359" t="str">
        <f t="shared" si="9"/>
        <v/>
      </c>
      <c r="M109" s="360">
        <f>SUM(M110:M114)</f>
        <v>97661</v>
      </c>
      <c r="N109" s="362" t="str">
        <f t="shared" si="15"/>
        <v/>
      </c>
      <c r="O109" s="363" t="str">
        <f t="shared" si="7"/>
        <v/>
      </c>
    </row>
    <row r="110" spans="2:15" ht="30">
      <c r="B110" s="244">
        <f>B108+1</f>
        <v>88</v>
      </c>
      <c r="C110" s="220">
        <v>83737</v>
      </c>
      <c r="D110" s="220" t="s">
        <v>119</v>
      </c>
      <c r="E110" s="219" t="s">
        <v>153</v>
      </c>
      <c r="F110" s="220" t="s">
        <v>1202</v>
      </c>
      <c r="G110" s="378">
        <v>100</v>
      </c>
      <c r="H110" s="378">
        <v>300</v>
      </c>
      <c r="I110" s="378">
        <v>100</v>
      </c>
      <c r="J110" s="237">
        <f t="shared" si="13"/>
        <v>500</v>
      </c>
      <c r="K110" s="232">
        <v>65.19</v>
      </c>
      <c r="L110" s="249">
        <f t="shared" si="9"/>
        <v>85.08</v>
      </c>
      <c r="M110" s="248">
        <f t="shared" si="10"/>
        <v>42540</v>
      </c>
      <c r="N110" s="40" t="str">
        <f t="shared" si="15"/>
        <v>Ok!</v>
      </c>
      <c r="O110" s="161" t="str">
        <f t="shared" si="7"/>
        <v>Ok!</v>
      </c>
    </row>
    <row r="111" spans="2:15" ht="30">
      <c r="B111" s="244">
        <f>B110+1</f>
        <v>89</v>
      </c>
      <c r="C111" s="220">
        <v>6225</v>
      </c>
      <c r="D111" s="220" t="s">
        <v>119</v>
      </c>
      <c r="E111" s="219" t="s">
        <v>152</v>
      </c>
      <c r="F111" s="220" t="s">
        <v>1202</v>
      </c>
      <c r="G111" s="378">
        <v>100</v>
      </c>
      <c r="H111" s="378">
        <v>200</v>
      </c>
      <c r="I111" s="378">
        <v>100</v>
      </c>
      <c r="J111" s="237">
        <f t="shared" si="13"/>
        <v>400</v>
      </c>
      <c r="K111" s="232">
        <v>30.4</v>
      </c>
      <c r="L111" s="249">
        <f t="shared" si="9"/>
        <v>39.68</v>
      </c>
      <c r="M111" s="248">
        <f t="shared" si="10"/>
        <v>15872</v>
      </c>
      <c r="N111" s="40" t="str">
        <f t="shared" si="15"/>
        <v>Ok!</v>
      </c>
      <c r="O111" s="161" t="str">
        <f t="shared" si="7"/>
        <v>Ok!</v>
      </c>
    </row>
    <row r="112" spans="2:15" ht="45">
      <c r="B112" s="244">
        <f>B111+1</f>
        <v>90</v>
      </c>
      <c r="C112" s="220">
        <v>83731</v>
      </c>
      <c r="D112" s="220" t="s">
        <v>119</v>
      </c>
      <c r="E112" s="219" t="s">
        <v>155</v>
      </c>
      <c r="F112" s="220" t="s">
        <v>1202</v>
      </c>
      <c r="G112" s="378">
        <v>100</v>
      </c>
      <c r="H112" s="378">
        <v>50</v>
      </c>
      <c r="I112" s="378">
        <v>100</v>
      </c>
      <c r="J112" s="237">
        <f t="shared" si="13"/>
        <v>250</v>
      </c>
      <c r="K112" s="232">
        <v>36.06</v>
      </c>
      <c r="L112" s="249">
        <f t="shared" si="9"/>
        <v>47.06</v>
      </c>
      <c r="M112" s="248">
        <f t="shared" si="10"/>
        <v>11765</v>
      </c>
      <c r="N112" s="40" t="str">
        <f t="shared" si="15"/>
        <v>Ok!</v>
      </c>
      <c r="O112" s="161" t="str">
        <f t="shared" si="7"/>
        <v>Ok!</v>
      </c>
    </row>
    <row r="113" spans="2:15" ht="45">
      <c r="B113" s="244">
        <v>91</v>
      </c>
      <c r="C113" s="220">
        <v>83732</v>
      </c>
      <c r="D113" s="220" t="s">
        <v>119</v>
      </c>
      <c r="E113" s="219" t="s">
        <v>157</v>
      </c>
      <c r="F113" s="220" t="s">
        <v>1202</v>
      </c>
      <c r="G113" s="378">
        <v>100</v>
      </c>
      <c r="H113" s="378">
        <v>0</v>
      </c>
      <c r="I113" s="378">
        <v>100</v>
      </c>
      <c r="J113" s="237">
        <f t="shared" si="13"/>
        <v>200</v>
      </c>
      <c r="K113" s="232">
        <v>25.54</v>
      </c>
      <c r="L113" s="249">
        <f t="shared" si="9"/>
        <v>33.33</v>
      </c>
      <c r="M113" s="248">
        <f t="shared" si="10"/>
        <v>6666</v>
      </c>
      <c r="N113" s="40" t="str">
        <f t="shared" si="15"/>
        <v>Ok!</v>
      </c>
      <c r="O113" s="161" t="str">
        <f t="shared" si="7"/>
        <v>Ok!</v>
      </c>
    </row>
    <row r="114" spans="2:15" ht="60">
      <c r="B114" s="244">
        <v>92</v>
      </c>
      <c r="C114" s="251" t="s">
        <v>1618</v>
      </c>
      <c r="D114" s="251" t="s">
        <v>119</v>
      </c>
      <c r="E114" s="252" t="s">
        <v>1619</v>
      </c>
      <c r="F114" s="251" t="s">
        <v>1202</v>
      </c>
      <c r="G114" s="378">
        <v>100</v>
      </c>
      <c r="H114" s="378">
        <v>0</v>
      </c>
      <c r="I114" s="378">
        <v>100</v>
      </c>
      <c r="J114" s="237">
        <f t="shared" si="13"/>
        <v>200</v>
      </c>
      <c r="K114" s="253">
        <v>79.760000000000005</v>
      </c>
      <c r="L114" s="254">
        <f t="shared" si="9"/>
        <v>104.09</v>
      </c>
      <c r="M114" s="254">
        <f t="shared" si="10"/>
        <v>20818</v>
      </c>
      <c r="N114" s="40" t="str">
        <f t="shared" si="15"/>
        <v>Ok!</v>
      </c>
      <c r="O114" s="161" t="str">
        <f t="shared" si="7"/>
        <v>Ok!</v>
      </c>
    </row>
    <row r="115" spans="2:15" s="361" customFormat="1" ht="15.75">
      <c r="B115" s="356" t="s">
        <v>1844</v>
      </c>
      <c r="C115" s="351" t="s">
        <v>16</v>
      </c>
      <c r="D115" s="357"/>
      <c r="E115" s="357"/>
      <c r="F115" s="357"/>
      <c r="G115" s="376"/>
      <c r="H115" s="376"/>
      <c r="I115" s="376"/>
      <c r="J115" s="237">
        <f t="shared" si="13"/>
        <v>0</v>
      </c>
      <c r="K115" s="358"/>
      <c r="L115" s="359" t="str">
        <f t="shared" si="9"/>
        <v/>
      </c>
      <c r="M115" s="360">
        <f>SUM(M116:M124)</f>
        <v>463088.1</v>
      </c>
      <c r="N115" s="362" t="str">
        <f t="shared" si="15"/>
        <v/>
      </c>
      <c r="O115" s="363" t="str">
        <f t="shared" si="7"/>
        <v/>
      </c>
    </row>
    <row r="116" spans="2:15" ht="45">
      <c r="B116" s="244">
        <f>B114+1</f>
        <v>93</v>
      </c>
      <c r="C116" s="220" t="s">
        <v>98</v>
      </c>
      <c r="D116" s="220" t="s">
        <v>119</v>
      </c>
      <c r="E116" s="219" t="s">
        <v>97</v>
      </c>
      <c r="F116" s="220" t="s">
        <v>606</v>
      </c>
      <c r="G116" s="378">
        <v>50</v>
      </c>
      <c r="H116" s="378">
        <v>20</v>
      </c>
      <c r="I116" s="378">
        <v>50</v>
      </c>
      <c r="J116" s="237">
        <f t="shared" si="13"/>
        <v>120</v>
      </c>
      <c r="K116" s="232">
        <v>381.02</v>
      </c>
      <c r="L116" s="249">
        <f t="shared" si="9"/>
        <v>497.27</v>
      </c>
      <c r="M116" s="248">
        <f t="shared" si="10"/>
        <v>59672.399999999994</v>
      </c>
      <c r="N116" s="40" t="str">
        <f t="shared" si="15"/>
        <v>Ok!</v>
      </c>
      <c r="O116" s="161" t="str">
        <f t="shared" si="7"/>
        <v>Ok!</v>
      </c>
    </row>
    <row r="117" spans="2:15" ht="45">
      <c r="B117" s="244">
        <f>B116+1</f>
        <v>94</v>
      </c>
      <c r="C117" s="220" t="s">
        <v>102</v>
      </c>
      <c r="D117" s="220" t="s">
        <v>119</v>
      </c>
      <c r="E117" s="219" t="s">
        <v>101</v>
      </c>
      <c r="F117" s="220" t="s">
        <v>606</v>
      </c>
      <c r="G117" s="378">
        <v>50</v>
      </c>
      <c r="H117" s="378">
        <v>20</v>
      </c>
      <c r="I117" s="378">
        <v>50</v>
      </c>
      <c r="J117" s="237">
        <f t="shared" si="13"/>
        <v>120</v>
      </c>
      <c r="K117" s="232">
        <v>206.95</v>
      </c>
      <c r="L117" s="249">
        <f t="shared" si="9"/>
        <v>270.08999999999997</v>
      </c>
      <c r="M117" s="248">
        <f t="shared" si="10"/>
        <v>32410.799999999996</v>
      </c>
      <c r="N117" s="40" t="str">
        <f t="shared" si="15"/>
        <v>Ok!</v>
      </c>
      <c r="O117" s="161" t="str">
        <f t="shared" si="7"/>
        <v>Ok!</v>
      </c>
    </row>
    <row r="118" spans="2:15" ht="45">
      <c r="B118" s="244">
        <f t="shared" ref="B118:B124" si="16">B117+1</f>
        <v>95</v>
      </c>
      <c r="C118" s="220" t="s">
        <v>100</v>
      </c>
      <c r="D118" s="220" t="s">
        <v>119</v>
      </c>
      <c r="E118" s="219" t="s">
        <v>99</v>
      </c>
      <c r="F118" s="220" t="s">
        <v>606</v>
      </c>
      <c r="G118" s="378">
        <v>50</v>
      </c>
      <c r="H118" s="378">
        <v>20</v>
      </c>
      <c r="I118" s="378">
        <v>50</v>
      </c>
      <c r="J118" s="237">
        <f t="shared" si="13"/>
        <v>120</v>
      </c>
      <c r="K118" s="232">
        <v>238.74</v>
      </c>
      <c r="L118" s="249">
        <f t="shared" si="9"/>
        <v>311.58</v>
      </c>
      <c r="M118" s="248">
        <f t="shared" si="10"/>
        <v>37389.599999999999</v>
      </c>
      <c r="N118" s="40" t="str">
        <f t="shared" si="15"/>
        <v>Ok!</v>
      </c>
      <c r="O118" s="161" t="str">
        <f t="shared" si="7"/>
        <v>Ok!</v>
      </c>
    </row>
    <row r="119" spans="2:15" ht="30">
      <c r="B119" s="244">
        <f t="shared" si="16"/>
        <v>96</v>
      </c>
      <c r="C119" s="220">
        <v>68050</v>
      </c>
      <c r="D119" s="220" t="s">
        <v>119</v>
      </c>
      <c r="E119" s="219" t="s">
        <v>103</v>
      </c>
      <c r="F119" s="220" t="s">
        <v>1202</v>
      </c>
      <c r="G119" s="378">
        <v>50</v>
      </c>
      <c r="H119" s="378">
        <v>10</v>
      </c>
      <c r="I119" s="378">
        <v>50</v>
      </c>
      <c r="J119" s="237">
        <f t="shared" si="13"/>
        <v>110</v>
      </c>
      <c r="K119" s="232">
        <v>352.1</v>
      </c>
      <c r="L119" s="249">
        <f t="shared" si="9"/>
        <v>459.53</v>
      </c>
      <c r="M119" s="248">
        <f t="shared" si="10"/>
        <v>50548.299999999996</v>
      </c>
      <c r="N119" s="40" t="str">
        <f t="shared" si="15"/>
        <v>Ok!</v>
      </c>
      <c r="O119" s="161" t="str">
        <f t="shared" si="7"/>
        <v>Ok!</v>
      </c>
    </row>
    <row r="120" spans="2:15" ht="30">
      <c r="B120" s="244">
        <f t="shared" si="16"/>
        <v>97</v>
      </c>
      <c r="C120" s="220">
        <v>73809</v>
      </c>
      <c r="D120" s="220" t="s">
        <v>119</v>
      </c>
      <c r="E120" s="219" t="s">
        <v>1256</v>
      </c>
      <c r="F120" s="220" t="s">
        <v>1202</v>
      </c>
      <c r="G120" s="378">
        <v>50</v>
      </c>
      <c r="H120" s="378">
        <v>100</v>
      </c>
      <c r="I120" s="378">
        <v>50</v>
      </c>
      <c r="J120" s="237">
        <f t="shared" si="13"/>
        <v>200</v>
      </c>
      <c r="K120" s="232">
        <v>397.97</v>
      </c>
      <c r="L120" s="249">
        <f t="shared" si="9"/>
        <v>519.39</v>
      </c>
      <c r="M120" s="248">
        <f t="shared" si="10"/>
        <v>103878</v>
      </c>
      <c r="N120" s="40" t="str">
        <f t="shared" si="15"/>
        <v>Ok!</v>
      </c>
      <c r="O120" s="161" t="str">
        <f t="shared" si="7"/>
        <v>Ok!</v>
      </c>
    </row>
    <row r="121" spans="2:15">
      <c r="B121" s="244">
        <f t="shared" si="16"/>
        <v>98</v>
      </c>
      <c r="C121" s="220">
        <v>85096</v>
      </c>
      <c r="D121" s="220" t="s">
        <v>119</v>
      </c>
      <c r="E121" s="219" t="s">
        <v>109</v>
      </c>
      <c r="F121" s="220" t="s">
        <v>1202</v>
      </c>
      <c r="G121" s="378">
        <v>50</v>
      </c>
      <c r="H121" s="378">
        <v>100</v>
      </c>
      <c r="I121" s="378">
        <v>50</v>
      </c>
      <c r="J121" s="237">
        <f t="shared" si="13"/>
        <v>200</v>
      </c>
      <c r="K121" s="232">
        <v>294.13</v>
      </c>
      <c r="L121" s="249">
        <f t="shared" si="9"/>
        <v>383.87</v>
      </c>
      <c r="M121" s="248">
        <f t="shared" si="10"/>
        <v>76774</v>
      </c>
      <c r="N121" s="40" t="str">
        <f t="shared" si="15"/>
        <v>Ok!</v>
      </c>
      <c r="O121" s="161" t="str">
        <f t="shared" ref="O121:O382" si="17">IF(ISBLANK(K121),"",(IF(K121&lt;&gt;0,"Ok!","Verificar!")))</f>
        <v>Ok!</v>
      </c>
    </row>
    <row r="122" spans="2:15" ht="30">
      <c r="B122" s="244">
        <f t="shared" si="16"/>
        <v>99</v>
      </c>
      <c r="C122" s="220" t="s">
        <v>589</v>
      </c>
      <c r="D122" s="220" t="s">
        <v>122</v>
      </c>
      <c r="E122" s="219" t="s">
        <v>1157</v>
      </c>
      <c r="F122" s="220" t="s">
        <v>606</v>
      </c>
      <c r="G122" s="378">
        <v>50</v>
      </c>
      <c r="H122" s="378">
        <v>10</v>
      </c>
      <c r="I122" s="378">
        <v>50</v>
      </c>
      <c r="J122" s="237">
        <f t="shared" si="13"/>
        <v>110</v>
      </c>
      <c r="K122" s="232">
        <f>ROUND('CUSTO UNITÁRIO'!G136,2)</f>
        <v>276.79000000000002</v>
      </c>
      <c r="L122" s="249">
        <f t="shared" si="9"/>
        <v>361.24</v>
      </c>
      <c r="M122" s="248">
        <f t="shared" si="10"/>
        <v>39736.400000000001</v>
      </c>
      <c r="N122" s="40" t="str">
        <f t="shared" si="15"/>
        <v>COMPOSIÇÃO!</v>
      </c>
      <c r="O122" s="161" t="str">
        <f t="shared" si="17"/>
        <v>Ok!</v>
      </c>
    </row>
    <row r="123" spans="2:15" ht="30">
      <c r="B123" s="244">
        <f t="shared" si="16"/>
        <v>100</v>
      </c>
      <c r="C123" s="220" t="s">
        <v>111</v>
      </c>
      <c r="D123" s="220" t="s">
        <v>119</v>
      </c>
      <c r="E123" s="219" t="s">
        <v>110</v>
      </c>
      <c r="F123" s="220" t="s">
        <v>606</v>
      </c>
      <c r="G123" s="378">
        <v>5</v>
      </c>
      <c r="H123" s="378">
        <v>10</v>
      </c>
      <c r="I123" s="378">
        <v>5</v>
      </c>
      <c r="J123" s="237">
        <f t="shared" si="13"/>
        <v>20</v>
      </c>
      <c r="K123" s="232">
        <v>1537.07</v>
      </c>
      <c r="L123" s="249">
        <f t="shared" ref="L123:L384" si="18">IF(ISBLANK(K123),"",ROUND(K123*1.3051,2))</f>
        <v>2006.03</v>
      </c>
      <c r="M123" s="248">
        <f t="shared" ref="M123:M134" si="19">J123*L123</f>
        <v>40120.6</v>
      </c>
      <c r="N123" s="40" t="str">
        <f t="shared" si="15"/>
        <v>Ok!</v>
      </c>
      <c r="O123" s="161" t="str">
        <f t="shared" si="17"/>
        <v>Ok!</v>
      </c>
    </row>
    <row r="124" spans="2:15">
      <c r="B124" s="244">
        <f t="shared" si="16"/>
        <v>101</v>
      </c>
      <c r="C124" s="220" t="s">
        <v>113</v>
      </c>
      <c r="D124" s="220" t="s">
        <v>119</v>
      </c>
      <c r="E124" s="219" t="s">
        <v>112</v>
      </c>
      <c r="F124" s="220" t="s">
        <v>1202</v>
      </c>
      <c r="G124" s="378">
        <v>20</v>
      </c>
      <c r="H124" s="378">
        <v>10</v>
      </c>
      <c r="I124" s="378">
        <v>20</v>
      </c>
      <c r="J124" s="237">
        <f t="shared" si="13"/>
        <v>50</v>
      </c>
      <c r="K124" s="232">
        <v>345.69</v>
      </c>
      <c r="L124" s="249">
        <f t="shared" si="18"/>
        <v>451.16</v>
      </c>
      <c r="M124" s="248">
        <f t="shared" si="19"/>
        <v>22558</v>
      </c>
      <c r="N124" s="40" t="str">
        <f t="shared" si="15"/>
        <v>Ok!</v>
      </c>
      <c r="O124" s="161" t="str">
        <f t="shared" si="17"/>
        <v>Ok!</v>
      </c>
    </row>
    <row r="125" spans="2:15" s="361" customFormat="1" ht="15.75">
      <c r="B125" s="351" t="s">
        <v>1845</v>
      </c>
      <c r="C125" s="351" t="s">
        <v>479</v>
      </c>
      <c r="D125" s="353"/>
      <c r="E125" s="353"/>
      <c r="F125" s="353"/>
      <c r="G125" s="375"/>
      <c r="H125" s="375"/>
      <c r="I125" s="375"/>
      <c r="J125" s="237">
        <f t="shared" si="13"/>
        <v>0</v>
      </c>
      <c r="K125" s="354"/>
      <c r="L125" s="359" t="str">
        <f t="shared" si="18"/>
        <v/>
      </c>
      <c r="M125" s="360">
        <f>SUM(M126:M134)</f>
        <v>229738.40000000002</v>
      </c>
      <c r="N125" s="362" t="str">
        <f t="shared" si="15"/>
        <v/>
      </c>
      <c r="O125" s="363" t="str">
        <f t="shared" si="17"/>
        <v/>
      </c>
    </row>
    <row r="126" spans="2:15" ht="45">
      <c r="B126" s="245">
        <f>B124+1</f>
        <v>102</v>
      </c>
      <c r="C126" s="221">
        <v>91307</v>
      </c>
      <c r="D126" s="221" t="s">
        <v>119</v>
      </c>
      <c r="E126" s="219" t="s">
        <v>751</v>
      </c>
      <c r="F126" s="221" t="s">
        <v>606</v>
      </c>
      <c r="G126" s="380">
        <v>50</v>
      </c>
      <c r="H126" s="380">
        <v>100</v>
      </c>
      <c r="I126" s="380">
        <v>50</v>
      </c>
      <c r="J126" s="237">
        <f t="shared" si="13"/>
        <v>200</v>
      </c>
      <c r="K126" s="232">
        <v>42.55</v>
      </c>
      <c r="L126" s="249">
        <f t="shared" si="18"/>
        <v>55.53</v>
      </c>
      <c r="M126" s="248">
        <f t="shared" si="19"/>
        <v>11106</v>
      </c>
      <c r="N126" s="40" t="str">
        <f t="shared" si="15"/>
        <v>Ok!</v>
      </c>
      <c r="O126" s="161" t="str">
        <f t="shared" si="17"/>
        <v>Ok!</v>
      </c>
    </row>
    <row r="127" spans="2:15" ht="60">
      <c r="B127" s="245">
        <f>B126+1</f>
        <v>103</v>
      </c>
      <c r="C127" s="221">
        <v>91305</v>
      </c>
      <c r="D127" s="221" t="s">
        <v>119</v>
      </c>
      <c r="E127" s="219" t="s">
        <v>381</v>
      </c>
      <c r="F127" s="221" t="s">
        <v>606</v>
      </c>
      <c r="G127" s="380">
        <v>50</v>
      </c>
      <c r="H127" s="380">
        <v>100</v>
      </c>
      <c r="I127" s="380">
        <v>50</v>
      </c>
      <c r="J127" s="237">
        <f t="shared" si="13"/>
        <v>200</v>
      </c>
      <c r="K127" s="232">
        <v>40.57</v>
      </c>
      <c r="L127" s="249">
        <f t="shared" si="18"/>
        <v>52.95</v>
      </c>
      <c r="M127" s="248">
        <f t="shared" si="19"/>
        <v>10590</v>
      </c>
      <c r="N127" s="40" t="str">
        <f t="shared" si="15"/>
        <v>Ok!</v>
      </c>
      <c r="O127" s="161" t="str">
        <f t="shared" si="17"/>
        <v>Ok!</v>
      </c>
    </row>
    <row r="128" spans="2:15" ht="30">
      <c r="B128" s="245">
        <f t="shared" ref="B128:B134" si="20">B127+1</f>
        <v>104</v>
      </c>
      <c r="C128" s="221">
        <v>84886</v>
      </c>
      <c r="D128" s="221" t="s">
        <v>119</v>
      </c>
      <c r="E128" s="219" t="s">
        <v>382</v>
      </c>
      <c r="F128" s="221" t="s">
        <v>606</v>
      </c>
      <c r="G128" s="380">
        <v>5</v>
      </c>
      <c r="H128" s="380">
        <v>30</v>
      </c>
      <c r="I128" s="380">
        <v>5</v>
      </c>
      <c r="J128" s="237">
        <f t="shared" si="13"/>
        <v>40</v>
      </c>
      <c r="K128" s="232">
        <v>841.09</v>
      </c>
      <c r="L128" s="249">
        <f t="shared" si="18"/>
        <v>1097.71</v>
      </c>
      <c r="M128" s="248">
        <f t="shared" si="19"/>
        <v>43908.4</v>
      </c>
      <c r="N128" s="40" t="str">
        <f t="shared" si="15"/>
        <v>Ok!</v>
      </c>
      <c r="O128" s="161" t="str">
        <f t="shared" si="17"/>
        <v>Ok!</v>
      </c>
    </row>
    <row r="129" spans="2:15" ht="30">
      <c r="B129" s="245">
        <f t="shared" si="20"/>
        <v>105</v>
      </c>
      <c r="C129" s="221" t="s">
        <v>1225</v>
      </c>
      <c r="D129" s="221" t="s">
        <v>656</v>
      </c>
      <c r="E129" s="219" t="s">
        <v>750</v>
      </c>
      <c r="F129" s="221" t="s">
        <v>606</v>
      </c>
      <c r="G129" s="380">
        <v>100</v>
      </c>
      <c r="H129" s="380">
        <v>40</v>
      </c>
      <c r="I129" s="380">
        <v>100</v>
      </c>
      <c r="J129" s="237">
        <f t="shared" si="13"/>
        <v>240</v>
      </c>
      <c r="K129" s="232">
        <f>ROUND('CUSTO UNITÁRIO'!G145,2)</f>
        <v>222.01</v>
      </c>
      <c r="L129" s="249">
        <f t="shared" si="18"/>
        <v>289.75</v>
      </c>
      <c r="M129" s="248">
        <f t="shared" si="19"/>
        <v>69540</v>
      </c>
      <c r="N129" s="40" t="str">
        <f t="shared" si="15"/>
        <v>COMPOSIÇÃO!</v>
      </c>
      <c r="O129" s="161" t="str">
        <f t="shared" si="17"/>
        <v>Ok!</v>
      </c>
    </row>
    <row r="130" spans="2:15">
      <c r="B130" s="245">
        <f t="shared" si="20"/>
        <v>106</v>
      </c>
      <c r="C130" s="221">
        <v>84952</v>
      </c>
      <c r="D130" s="221" t="s">
        <v>119</v>
      </c>
      <c r="E130" s="219" t="s">
        <v>383</v>
      </c>
      <c r="F130" s="221" t="s">
        <v>606</v>
      </c>
      <c r="G130" s="380">
        <v>20</v>
      </c>
      <c r="H130" s="380">
        <v>30</v>
      </c>
      <c r="I130" s="380">
        <v>20</v>
      </c>
      <c r="J130" s="237">
        <f t="shared" si="13"/>
        <v>70</v>
      </c>
      <c r="K130" s="232">
        <v>63.91</v>
      </c>
      <c r="L130" s="249">
        <f t="shared" si="18"/>
        <v>83.41</v>
      </c>
      <c r="M130" s="248">
        <f t="shared" si="19"/>
        <v>5838.7</v>
      </c>
      <c r="N130" s="40" t="str">
        <f t="shared" si="15"/>
        <v>Ok!</v>
      </c>
      <c r="O130" s="161" t="str">
        <f t="shared" si="17"/>
        <v>Ok!</v>
      </c>
    </row>
    <row r="131" spans="2:15" ht="60">
      <c r="B131" s="245">
        <f t="shared" si="20"/>
        <v>107</v>
      </c>
      <c r="C131" s="221">
        <v>84884</v>
      </c>
      <c r="D131" s="221" t="s">
        <v>119</v>
      </c>
      <c r="E131" s="219" t="s">
        <v>384</v>
      </c>
      <c r="F131" s="221" t="s">
        <v>606</v>
      </c>
      <c r="G131" s="380">
        <v>100</v>
      </c>
      <c r="H131" s="380">
        <v>40</v>
      </c>
      <c r="I131" s="380">
        <v>100</v>
      </c>
      <c r="J131" s="237">
        <f t="shared" si="13"/>
        <v>240</v>
      </c>
      <c r="K131" s="232">
        <v>71.7</v>
      </c>
      <c r="L131" s="249">
        <f t="shared" si="18"/>
        <v>93.58</v>
      </c>
      <c r="M131" s="248">
        <f t="shared" si="19"/>
        <v>22459.200000000001</v>
      </c>
      <c r="N131" s="40" t="str">
        <f t="shared" si="15"/>
        <v>Ok!</v>
      </c>
      <c r="O131" s="161" t="str">
        <f t="shared" si="17"/>
        <v>Ok!</v>
      </c>
    </row>
    <row r="132" spans="2:15" ht="30">
      <c r="B132" s="245">
        <f t="shared" si="20"/>
        <v>108</v>
      </c>
      <c r="C132" s="221" t="s">
        <v>577</v>
      </c>
      <c r="D132" s="221" t="s">
        <v>122</v>
      </c>
      <c r="E132" s="219" t="s">
        <v>1158</v>
      </c>
      <c r="F132" s="221" t="s">
        <v>1159</v>
      </c>
      <c r="G132" s="380">
        <v>50</v>
      </c>
      <c r="H132" s="380">
        <v>50</v>
      </c>
      <c r="I132" s="380">
        <v>50</v>
      </c>
      <c r="J132" s="237">
        <f t="shared" si="13"/>
        <v>150</v>
      </c>
      <c r="K132" s="232">
        <f>ROUND('CUSTO UNITÁRIO'!G156,2)</f>
        <v>134.88</v>
      </c>
      <c r="L132" s="249">
        <f t="shared" si="18"/>
        <v>176.03</v>
      </c>
      <c r="M132" s="248">
        <f t="shared" si="19"/>
        <v>26404.5</v>
      </c>
      <c r="N132" s="40" t="str">
        <f t="shared" si="15"/>
        <v>COMPOSIÇÃO!</v>
      </c>
      <c r="O132" s="161" t="str">
        <f t="shared" si="17"/>
        <v>Ok!</v>
      </c>
    </row>
    <row r="133" spans="2:15" ht="15.75">
      <c r="B133" s="245">
        <f t="shared" si="20"/>
        <v>109</v>
      </c>
      <c r="C133" s="221" t="s">
        <v>578</v>
      </c>
      <c r="D133" s="221" t="s">
        <v>122</v>
      </c>
      <c r="E133" s="219" t="s">
        <v>1160</v>
      </c>
      <c r="F133" s="221" t="s">
        <v>1159</v>
      </c>
      <c r="G133" s="380">
        <v>50</v>
      </c>
      <c r="H133" s="380">
        <v>50</v>
      </c>
      <c r="I133" s="380">
        <v>50</v>
      </c>
      <c r="J133" s="237">
        <f t="shared" si="13"/>
        <v>150</v>
      </c>
      <c r="K133" s="232">
        <f>ROUND('CUSTO UNITÁRIO'!G168,2)</f>
        <v>113.83</v>
      </c>
      <c r="L133" s="249">
        <f t="shared" si="18"/>
        <v>148.56</v>
      </c>
      <c r="M133" s="248">
        <f t="shared" si="19"/>
        <v>22284</v>
      </c>
      <c r="N133" s="40" t="str">
        <f t="shared" si="15"/>
        <v>COMPOSIÇÃO!</v>
      </c>
      <c r="O133" s="161" t="str">
        <f t="shared" si="17"/>
        <v>Ok!</v>
      </c>
    </row>
    <row r="134" spans="2:15" ht="15.75">
      <c r="B134" s="245">
        <f t="shared" si="20"/>
        <v>110</v>
      </c>
      <c r="C134" s="221" t="s">
        <v>579</v>
      </c>
      <c r="D134" s="221" t="s">
        <v>122</v>
      </c>
      <c r="E134" s="219" t="s">
        <v>1161</v>
      </c>
      <c r="F134" s="221" t="s">
        <v>1159</v>
      </c>
      <c r="G134" s="380">
        <v>50</v>
      </c>
      <c r="H134" s="380">
        <v>20</v>
      </c>
      <c r="I134" s="380">
        <v>50</v>
      </c>
      <c r="J134" s="237">
        <f t="shared" si="13"/>
        <v>120</v>
      </c>
      <c r="K134" s="232">
        <f>ROUND('CUSTO UNITÁRIO'!G179,2)</f>
        <v>112.43</v>
      </c>
      <c r="L134" s="249">
        <f t="shared" si="18"/>
        <v>146.72999999999999</v>
      </c>
      <c r="M134" s="248">
        <f t="shared" si="19"/>
        <v>17607.599999999999</v>
      </c>
      <c r="N134" s="40" t="str">
        <f t="shared" si="15"/>
        <v>COMPOSIÇÃO!</v>
      </c>
      <c r="O134" s="161" t="str">
        <f t="shared" si="17"/>
        <v>Ok!</v>
      </c>
    </row>
    <row r="135" spans="2:15" s="366" customFormat="1" ht="15.75">
      <c r="B135" s="367" t="s">
        <v>1846</v>
      </c>
      <c r="C135" s="368" t="s">
        <v>477</v>
      </c>
      <c r="D135" s="369"/>
      <c r="E135" s="369"/>
      <c r="F135" s="369"/>
      <c r="G135" s="377"/>
      <c r="H135" s="377"/>
      <c r="I135" s="377"/>
      <c r="J135" s="237">
        <f t="shared" si="13"/>
        <v>0</v>
      </c>
      <c r="K135" s="369"/>
      <c r="L135" s="369"/>
      <c r="M135" s="370">
        <f>SUM(M136:M350)</f>
        <v>8444838.0800000001</v>
      </c>
    </row>
    <row r="136" spans="2:15" s="250" customFormat="1">
      <c r="B136" s="269">
        <f>B134+1</f>
        <v>111</v>
      </c>
      <c r="C136" s="270">
        <v>88264</v>
      </c>
      <c r="D136" s="270" t="s">
        <v>119</v>
      </c>
      <c r="E136" s="271" t="s">
        <v>1268</v>
      </c>
      <c r="F136" s="272" t="s">
        <v>1269</v>
      </c>
      <c r="G136" s="381">
        <v>700</v>
      </c>
      <c r="H136" s="381">
        <v>10</v>
      </c>
      <c r="I136" s="381">
        <v>700</v>
      </c>
      <c r="J136" s="237">
        <f t="shared" si="13"/>
        <v>1410</v>
      </c>
      <c r="K136" s="273">
        <v>15.05</v>
      </c>
      <c r="L136" s="274">
        <f>ROUND(K136*1.3051,2)</f>
        <v>19.64</v>
      </c>
      <c r="M136" s="275">
        <f>J136*L136</f>
        <v>27692.400000000001</v>
      </c>
    </row>
    <row r="137" spans="2:15" s="250" customFormat="1" ht="30">
      <c r="B137" s="269">
        <f>B136+1</f>
        <v>112</v>
      </c>
      <c r="C137" s="270">
        <v>88247</v>
      </c>
      <c r="D137" s="270" t="s">
        <v>119</v>
      </c>
      <c r="E137" s="271" t="s">
        <v>1270</v>
      </c>
      <c r="F137" s="272" t="s">
        <v>1269</v>
      </c>
      <c r="G137" s="381">
        <v>700</v>
      </c>
      <c r="H137" s="381">
        <v>10</v>
      </c>
      <c r="I137" s="381">
        <v>700</v>
      </c>
      <c r="J137" s="237">
        <f t="shared" si="13"/>
        <v>1410</v>
      </c>
      <c r="K137" s="273">
        <v>12.29</v>
      </c>
      <c r="L137" s="274">
        <f t="shared" ref="L137:L200" si="21">ROUND(K137*1.3051,2)</f>
        <v>16.04</v>
      </c>
      <c r="M137" s="275">
        <f t="shared" ref="M137:M200" si="22">J137*L137</f>
        <v>22616.399999999998</v>
      </c>
    </row>
    <row r="138" spans="2:15" s="250" customFormat="1" ht="30">
      <c r="B138" s="269">
        <f t="shared" ref="B138:B201" si="23">B137+1</f>
        <v>113</v>
      </c>
      <c r="C138" s="270">
        <v>170380</v>
      </c>
      <c r="D138" s="270" t="s">
        <v>122</v>
      </c>
      <c r="E138" s="271" t="s">
        <v>1272</v>
      </c>
      <c r="F138" s="272" t="s">
        <v>1273</v>
      </c>
      <c r="G138" s="381">
        <v>15</v>
      </c>
      <c r="H138" s="381">
        <v>5</v>
      </c>
      <c r="I138" s="381">
        <v>15</v>
      </c>
      <c r="J138" s="237">
        <f t="shared" si="13"/>
        <v>35</v>
      </c>
      <c r="K138" s="273">
        <v>567.58000000000004</v>
      </c>
      <c r="L138" s="274">
        <f t="shared" si="21"/>
        <v>740.75</v>
      </c>
      <c r="M138" s="275">
        <f t="shared" si="22"/>
        <v>25926.25</v>
      </c>
      <c r="N138" s="250" t="s">
        <v>1274</v>
      </c>
    </row>
    <row r="139" spans="2:15" s="250" customFormat="1" ht="30">
      <c r="B139" s="269">
        <f t="shared" si="23"/>
        <v>114</v>
      </c>
      <c r="C139" s="270">
        <v>72929</v>
      </c>
      <c r="D139" s="270" t="s">
        <v>119</v>
      </c>
      <c r="E139" s="271" t="s">
        <v>1275</v>
      </c>
      <c r="F139" s="272" t="s">
        <v>51</v>
      </c>
      <c r="G139" s="381">
        <v>100</v>
      </c>
      <c r="H139" s="381">
        <v>100</v>
      </c>
      <c r="I139" s="381">
        <v>100</v>
      </c>
      <c r="J139" s="237">
        <f t="shared" si="13"/>
        <v>300</v>
      </c>
      <c r="K139" s="273">
        <v>36.67</v>
      </c>
      <c r="L139" s="274">
        <f t="shared" si="21"/>
        <v>47.86</v>
      </c>
      <c r="M139" s="275">
        <f t="shared" si="22"/>
        <v>14358</v>
      </c>
      <c r="N139" s="250" t="s">
        <v>1276</v>
      </c>
    </row>
    <row r="140" spans="2:15" s="250" customFormat="1" ht="30">
      <c r="B140" s="269">
        <f t="shared" si="23"/>
        <v>115</v>
      </c>
      <c r="C140" s="270">
        <v>170383</v>
      </c>
      <c r="D140" s="270" t="s">
        <v>122</v>
      </c>
      <c r="E140" s="271" t="s">
        <v>1278</v>
      </c>
      <c r="F140" s="272" t="s">
        <v>1273</v>
      </c>
      <c r="G140" s="381">
        <v>40</v>
      </c>
      <c r="H140" s="381">
        <v>5</v>
      </c>
      <c r="I140" s="381">
        <v>40</v>
      </c>
      <c r="J140" s="237">
        <f t="shared" si="13"/>
        <v>85</v>
      </c>
      <c r="K140" s="273">
        <v>76</v>
      </c>
      <c r="L140" s="274">
        <f t="shared" si="21"/>
        <v>99.19</v>
      </c>
      <c r="M140" s="275">
        <f t="shared" si="22"/>
        <v>8431.15</v>
      </c>
      <c r="N140" s="250" t="s">
        <v>1276</v>
      </c>
    </row>
    <row r="141" spans="2:15" s="250" customFormat="1">
      <c r="B141" s="269">
        <f t="shared" si="23"/>
        <v>116</v>
      </c>
      <c r="C141" s="270">
        <v>68069</v>
      </c>
      <c r="D141" s="270" t="s">
        <v>119</v>
      </c>
      <c r="E141" s="271" t="s">
        <v>1279</v>
      </c>
      <c r="F141" s="272" t="s">
        <v>1273</v>
      </c>
      <c r="G141" s="381">
        <v>300</v>
      </c>
      <c r="H141" s="381">
        <v>20</v>
      </c>
      <c r="I141" s="381">
        <v>300</v>
      </c>
      <c r="J141" s="237">
        <f t="shared" si="13"/>
        <v>620</v>
      </c>
      <c r="K141" s="273">
        <v>45.72</v>
      </c>
      <c r="L141" s="274">
        <f t="shared" si="21"/>
        <v>59.67</v>
      </c>
      <c r="M141" s="275">
        <f t="shared" si="22"/>
        <v>36995.4</v>
      </c>
    </row>
    <row r="142" spans="2:15" s="250" customFormat="1" ht="30">
      <c r="B142" s="269">
        <f t="shared" si="23"/>
        <v>117</v>
      </c>
      <c r="C142" s="270">
        <v>72941</v>
      </c>
      <c r="D142" s="270" t="s">
        <v>119</v>
      </c>
      <c r="E142" s="271" t="s">
        <v>1280</v>
      </c>
      <c r="F142" s="272" t="s">
        <v>1273</v>
      </c>
      <c r="G142" s="381">
        <v>4</v>
      </c>
      <c r="H142" s="381">
        <v>4</v>
      </c>
      <c r="I142" s="381">
        <v>2</v>
      </c>
      <c r="J142" s="237">
        <f t="shared" si="13"/>
        <v>10</v>
      </c>
      <c r="K142" s="273">
        <v>443.07</v>
      </c>
      <c r="L142" s="274">
        <f t="shared" si="21"/>
        <v>578.25</v>
      </c>
      <c r="M142" s="275">
        <f t="shared" si="22"/>
        <v>5782.5</v>
      </c>
    </row>
    <row r="143" spans="2:15" s="250" customFormat="1" ht="45">
      <c r="B143" s="269">
        <f t="shared" si="23"/>
        <v>118</v>
      </c>
      <c r="C143" s="270">
        <v>91924</v>
      </c>
      <c r="D143" s="270" t="s">
        <v>119</v>
      </c>
      <c r="E143" s="271" t="s">
        <v>1281</v>
      </c>
      <c r="F143" s="272" t="s">
        <v>51</v>
      </c>
      <c r="G143" s="381">
        <v>5000</v>
      </c>
      <c r="H143" s="381">
        <v>1000</v>
      </c>
      <c r="I143" s="381">
        <v>5000</v>
      </c>
      <c r="J143" s="237">
        <f t="shared" si="13"/>
        <v>11000</v>
      </c>
      <c r="K143" s="273">
        <v>1.79</v>
      </c>
      <c r="L143" s="274">
        <f t="shared" si="21"/>
        <v>2.34</v>
      </c>
      <c r="M143" s="275">
        <f t="shared" si="22"/>
        <v>25740</v>
      </c>
    </row>
    <row r="144" spans="2:15" s="250" customFormat="1" ht="45">
      <c r="B144" s="269">
        <f t="shared" si="23"/>
        <v>119</v>
      </c>
      <c r="C144" s="270">
        <v>91926</v>
      </c>
      <c r="D144" s="270" t="s">
        <v>119</v>
      </c>
      <c r="E144" s="271" t="s">
        <v>1282</v>
      </c>
      <c r="F144" s="272" t="s">
        <v>51</v>
      </c>
      <c r="G144" s="381">
        <v>10000</v>
      </c>
      <c r="H144" s="381">
        <v>2000</v>
      </c>
      <c r="I144" s="381">
        <v>10000</v>
      </c>
      <c r="J144" s="237">
        <f t="shared" si="13"/>
        <v>22000</v>
      </c>
      <c r="K144" s="273">
        <v>2.4</v>
      </c>
      <c r="L144" s="274">
        <f t="shared" si="21"/>
        <v>3.13</v>
      </c>
      <c r="M144" s="275">
        <f t="shared" si="22"/>
        <v>68860</v>
      </c>
    </row>
    <row r="145" spans="2:13" s="250" customFormat="1" ht="45">
      <c r="B145" s="269">
        <f t="shared" si="23"/>
        <v>120</v>
      </c>
      <c r="C145" s="270">
        <v>91928</v>
      </c>
      <c r="D145" s="270" t="s">
        <v>119</v>
      </c>
      <c r="E145" s="271" t="s">
        <v>1283</v>
      </c>
      <c r="F145" s="272" t="s">
        <v>51</v>
      </c>
      <c r="G145" s="381">
        <v>25000</v>
      </c>
      <c r="H145" s="381">
        <v>2000</v>
      </c>
      <c r="I145" s="381">
        <v>25000</v>
      </c>
      <c r="J145" s="237">
        <f t="shared" si="13"/>
        <v>52000</v>
      </c>
      <c r="K145" s="273">
        <v>3.34</v>
      </c>
      <c r="L145" s="274">
        <f t="shared" si="21"/>
        <v>4.3600000000000003</v>
      </c>
      <c r="M145" s="275">
        <f t="shared" si="22"/>
        <v>226720.00000000003</v>
      </c>
    </row>
    <row r="146" spans="2:13" s="250" customFormat="1" ht="45">
      <c r="B146" s="269">
        <f t="shared" si="23"/>
        <v>121</v>
      </c>
      <c r="C146" s="270">
        <v>91930</v>
      </c>
      <c r="D146" s="270" t="s">
        <v>119</v>
      </c>
      <c r="E146" s="271" t="s">
        <v>1284</v>
      </c>
      <c r="F146" s="272" t="s">
        <v>51</v>
      </c>
      <c r="G146" s="381">
        <v>10000</v>
      </c>
      <c r="H146" s="381">
        <v>1000</v>
      </c>
      <c r="I146" s="381">
        <v>10000</v>
      </c>
      <c r="J146" s="237">
        <f t="shared" si="13"/>
        <v>21000</v>
      </c>
      <c r="K146" s="273">
        <v>4.8600000000000003</v>
      </c>
      <c r="L146" s="274">
        <f t="shared" si="21"/>
        <v>6.34</v>
      </c>
      <c r="M146" s="275">
        <f t="shared" si="22"/>
        <v>133140</v>
      </c>
    </row>
    <row r="147" spans="2:13" s="250" customFormat="1" ht="45">
      <c r="B147" s="269">
        <f t="shared" si="23"/>
        <v>122</v>
      </c>
      <c r="C147" s="270">
        <v>91932</v>
      </c>
      <c r="D147" s="270" t="s">
        <v>119</v>
      </c>
      <c r="E147" s="271" t="s">
        <v>1285</v>
      </c>
      <c r="F147" s="272" t="s">
        <v>51</v>
      </c>
      <c r="G147" s="381">
        <v>3000</v>
      </c>
      <c r="H147" s="381">
        <v>1000</v>
      </c>
      <c r="I147" s="381">
        <v>3000</v>
      </c>
      <c r="J147" s="237">
        <f t="shared" ref="J147:J210" si="24">SUM(G147:I147)</f>
        <v>7000</v>
      </c>
      <c r="K147" s="273">
        <v>7.85</v>
      </c>
      <c r="L147" s="274">
        <f t="shared" si="21"/>
        <v>10.25</v>
      </c>
      <c r="M147" s="275">
        <f t="shared" si="22"/>
        <v>71750</v>
      </c>
    </row>
    <row r="148" spans="2:13" s="250" customFormat="1" ht="45">
      <c r="B148" s="269">
        <f t="shared" si="23"/>
        <v>123</v>
      </c>
      <c r="C148" s="270">
        <v>91934</v>
      </c>
      <c r="D148" s="270" t="s">
        <v>119</v>
      </c>
      <c r="E148" s="271" t="s">
        <v>1286</v>
      </c>
      <c r="F148" s="272" t="s">
        <v>51</v>
      </c>
      <c r="G148" s="381">
        <v>1000</v>
      </c>
      <c r="H148" s="381">
        <v>500</v>
      </c>
      <c r="I148" s="381">
        <v>1000</v>
      </c>
      <c r="J148" s="237">
        <f t="shared" si="24"/>
        <v>2500</v>
      </c>
      <c r="K148" s="273">
        <v>15.07</v>
      </c>
      <c r="L148" s="274">
        <f t="shared" si="21"/>
        <v>19.670000000000002</v>
      </c>
      <c r="M148" s="275">
        <f t="shared" si="22"/>
        <v>49175.000000000007</v>
      </c>
    </row>
    <row r="149" spans="2:13" s="250" customFormat="1" ht="45">
      <c r="B149" s="269">
        <f t="shared" si="23"/>
        <v>124</v>
      </c>
      <c r="C149" s="270">
        <v>92983</v>
      </c>
      <c r="D149" s="270" t="s">
        <v>119</v>
      </c>
      <c r="E149" s="271" t="s">
        <v>1287</v>
      </c>
      <c r="F149" s="272" t="s">
        <v>51</v>
      </c>
      <c r="G149" s="381">
        <v>1000</v>
      </c>
      <c r="H149" s="381">
        <v>500</v>
      </c>
      <c r="I149" s="381">
        <v>1000</v>
      </c>
      <c r="J149" s="237">
        <f t="shared" si="24"/>
        <v>2500</v>
      </c>
      <c r="K149" s="273">
        <v>12.69</v>
      </c>
      <c r="L149" s="274">
        <f t="shared" si="21"/>
        <v>16.559999999999999</v>
      </c>
      <c r="M149" s="275">
        <f t="shared" si="22"/>
        <v>41400</v>
      </c>
    </row>
    <row r="150" spans="2:13" s="250" customFormat="1" ht="45">
      <c r="B150" s="269">
        <f t="shared" si="23"/>
        <v>125</v>
      </c>
      <c r="C150" s="270">
        <v>92985</v>
      </c>
      <c r="D150" s="270" t="s">
        <v>119</v>
      </c>
      <c r="E150" s="271" t="s">
        <v>1288</v>
      </c>
      <c r="F150" s="272" t="s">
        <v>51</v>
      </c>
      <c r="G150" s="381">
        <v>1000</v>
      </c>
      <c r="H150" s="381">
        <v>400</v>
      </c>
      <c r="I150" s="381">
        <v>1000</v>
      </c>
      <c r="J150" s="237">
        <f t="shared" si="24"/>
        <v>2400</v>
      </c>
      <c r="K150" s="273">
        <v>15.5</v>
      </c>
      <c r="L150" s="274">
        <f t="shared" si="21"/>
        <v>20.23</v>
      </c>
      <c r="M150" s="275">
        <f t="shared" si="22"/>
        <v>48552</v>
      </c>
    </row>
    <row r="151" spans="2:13" s="250" customFormat="1" ht="45">
      <c r="B151" s="269">
        <f t="shared" si="23"/>
        <v>126</v>
      </c>
      <c r="C151" s="270">
        <v>92987</v>
      </c>
      <c r="D151" s="270" t="s">
        <v>119</v>
      </c>
      <c r="E151" s="271" t="s">
        <v>1289</v>
      </c>
      <c r="F151" s="272" t="s">
        <v>51</v>
      </c>
      <c r="G151" s="381">
        <v>800</v>
      </c>
      <c r="H151" s="381">
        <v>400</v>
      </c>
      <c r="I151" s="381">
        <v>800</v>
      </c>
      <c r="J151" s="237">
        <f t="shared" si="24"/>
        <v>2000</v>
      </c>
      <c r="K151" s="273">
        <v>21.95</v>
      </c>
      <c r="L151" s="274">
        <f t="shared" si="21"/>
        <v>28.65</v>
      </c>
      <c r="M151" s="275">
        <f t="shared" si="22"/>
        <v>57300</v>
      </c>
    </row>
    <row r="152" spans="2:13" s="250" customFormat="1" ht="45">
      <c r="B152" s="269">
        <f t="shared" si="23"/>
        <v>127</v>
      </c>
      <c r="C152" s="270">
        <v>92989</v>
      </c>
      <c r="D152" s="270" t="s">
        <v>119</v>
      </c>
      <c r="E152" s="271" t="s">
        <v>1290</v>
      </c>
      <c r="F152" s="272" t="s">
        <v>51</v>
      </c>
      <c r="G152" s="381">
        <v>800</v>
      </c>
      <c r="H152" s="381">
        <v>400</v>
      </c>
      <c r="I152" s="381">
        <v>800</v>
      </c>
      <c r="J152" s="237">
        <f t="shared" si="24"/>
        <v>2000</v>
      </c>
      <c r="K152" s="273">
        <v>31.58</v>
      </c>
      <c r="L152" s="274">
        <f t="shared" si="21"/>
        <v>41.22</v>
      </c>
      <c r="M152" s="275">
        <f t="shared" si="22"/>
        <v>82440</v>
      </c>
    </row>
    <row r="153" spans="2:13" s="250" customFormat="1" ht="45">
      <c r="B153" s="269">
        <f t="shared" si="23"/>
        <v>128</v>
      </c>
      <c r="C153" s="270">
        <v>91929</v>
      </c>
      <c r="D153" s="270" t="s">
        <v>119</v>
      </c>
      <c r="E153" s="271" t="s">
        <v>1291</v>
      </c>
      <c r="F153" s="272" t="s">
        <v>51</v>
      </c>
      <c r="G153" s="381">
        <v>3000</v>
      </c>
      <c r="H153" s="381">
        <v>1000</v>
      </c>
      <c r="I153" s="381">
        <v>3000</v>
      </c>
      <c r="J153" s="237">
        <f t="shared" si="24"/>
        <v>7000</v>
      </c>
      <c r="K153" s="273">
        <v>4.46</v>
      </c>
      <c r="L153" s="274">
        <f t="shared" si="21"/>
        <v>5.82</v>
      </c>
      <c r="M153" s="275">
        <f t="shared" si="22"/>
        <v>40740</v>
      </c>
    </row>
    <row r="154" spans="2:13" s="250" customFormat="1" ht="30">
      <c r="B154" s="269">
        <f t="shared" si="23"/>
        <v>129</v>
      </c>
      <c r="C154" s="270">
        <v>91931</v>
      </c>
      <c r="D154" s="270" t="s">
        <v>119</v>
      </c>
      <c r="E154" s="271" t="s">
        <v>1292</v>
      </c>
      <c r="F154" s="272" t="s">
        <v>51</v>
      </c>
      <c r="G154" s="381">
        <v>2000</v>
      </c>
      <c r="H154" s="381">
        <v>1000</v>
      </c>
      <c r="I154" s="381">
        <v>2000</v>
      </c>
      <c r="J154" s="237">
        <f t="shared" si="24"/>
        <v>5000</v>
      </c>
      <c r="K154" s="273">
        <v>5.61</v>
      </c>
      <c r="L154" s="274">
        <f t="shared" si="21"/>
        <v>7.32</v>
      </c>
      <c r="M154" s="275">
        <f t="shared" si="22"/>
        <v>36600</v>
      </c>
    </row>
    <row r="155" spans="2:13" s="250" customFormat="1" ht="45">
      <c r="B155" s="269">
        <f t="shared" si="23"/>
        <v>130</v>
      </c>
      <c r="C155" s="270">
        <v>91933</v>
      </c>
      <c r="D155" s="270" t="s">
        <v>119</v>
      </c>
      <c r="E155" s="271" t="s">
        <v>1293</v>
      </c>
      <c r="F155" s="272" t="s">
        <v>51</v>
      </c>
      <c r="G155" s="381">
        <v>1500</v>
      </c>
      <c r="H155" s="381">
        <v>200</v>
      </c>
      <c r="I155" s="381">
        <v>1500</v>
      </c>
      <c r="J155" s="237">
        <f t="shared" si="24"/>
        <v>3200</v>
      </c>
      <c r="K155" s="273">
        <v>8.52</v>
      </c>
      <c r="L155" s="274">
        <f t="shared" si="21"/>
        <v>11.12</v>
      </c>
      <c r="M155" s="275">
        <f t="shared" si="22"/>
        <v>35584</v>
      </c>
    </row>
    <row r="156" spans="2:13" s="250" customFormat="1" ht="45">
      <c r="B156" s="269">
        <f t="shared" si="23"/>
        <v>131</v>
      </c>
      <c r="C156" s="270">
        <v>91935</v>
      </c>
      <c r="D156" s="270" t="s">
        <v>119</v>
      </c>
      <c r="E156" s="271" t="s">
        <v>1294</v>
      </c>
      <c r="F156" s="272" t="s">
        <v>51</v>
      </c>
      <c r="G156" s="381">
        <v>1500</v>
      </c>
      <c r="H156" s="381">
        <v>200</v>
      </c>
      <c r="I156" s="381">
        <v>1500</v>
      </c>
      <c r="J156" s="237">
        <f t="shared" si="24"/>
        <v>3200</v>
      </c>
      <c r="K156" s="273">
        <v>12.76</v>
      </c>
      <c r="L156" s="274">
        <f t="shared" si="21"/>
        <v>16.649999999999999</v>
      </c>
      <c r="M156" s="275">
        <f t="shared" si="22"/>
        <v>53279.999999999993</v>
      </c>
    </row>
    <row r="157" spans="2:13" s="250" customFormat="1" ht="45">
      <c r="B157" s="269">
        <f t="shared" si="23"/>
        <v>132</v>
      </c>
      <c r="C157" s="270">
        <v>92984</v>
      </c>
      <c r="D157" s="270" t="s">
        <v>119</v>
      </c>
      <c r="E157" s="271" t="s">
        <v>1295</v>
      </c>
      <c r="F157" s="272" t="s">
        <v>51</v>
      </c>
      <c r="G157" s="381">
        <v>1500</v>
      </c>
      <c r="H157" s="381">
        <v>200</v>
      </c>
      <c r="I157" s="381">
        <v>1500</v>
      </c>
      <c r="J157" s="237">
        <f t="shared" si="24"/>
        <v>3200</v>
      </c>
      <c r="K157" s="273">
        <v>14.4</v>
      </c>
      <c r="L157" s="274">
        <f t="shared" si="21"/>
        <v>18.79</v>
      </c>
      <c r="M157" s="275">
        <f t="shared" si="22"/>
        <v>60128</v>
      </c>
    </row>
    <row r="158" spans="2:13" s="250" customFormat="1" ht="45">
      <c r="B158" s="269">
        <f t="shared" si="23"/>
        <v>133</v>
      </c>
      <c r="C158" s="270">
        <v>92986</v>
      </c>
      <c r="D158" s="270" t="s">
        <v>119</v>
      </c>
      <c r="E158" s="271" t="s">
        <v>1296</v>
      </c>
      <c r="F158" s="272" t="s">
        <v>51</v>
      </c>
      <c r="G158" s="381">
        <v>1000</v>
      </c>
      <c r="H158" s="381">
        <v>200</v>
      </c>
      <c r="I158" s="381">
        <v>1000</v>
      </c>
      <c r="J158" s="237">
        <f t="shared" si="24"/>
        <v>2200</v>
      </c>
      <c r="K158" s="273">
        <v>18.649999999999999</v>
      </c>
      <c r="L158" s="274">
        <f t="shared" si="21"/>
        <v>24.34</v>
      </c>
      <c r="M158" s="275">
        <f t="shared" si="22"/>
        <v>53548</v>
      </c>
    </row>
    <row r="159" spans="2:13" s="250" customFormat="1" ht="45">
      <c r="B159" s="269">
        <f t="shared" si="23"/>
        <v>134</v>
      </c>
      <c r="C159" s="270">
        <v>92988</v>
      </c>
      <c r="D159" s="270" t="s">
        <v>119</v>
      </c>
      <c r="E159" s="271" t="s">
        <v>1297</v>
      </c>
      <c r="F159" s="272" t="s">
        <v>51</v>
      </c>
      <c r="G159" s="381">
        <v>1000</v>
      </c>
      <c r="H159" s="381">
        <v>200</v>
      </c>
      <c r="I159" s="381">
        <v>1000</v>
      </c>
      <c r="J159" s="237">
        <f t="shared" si="24"/>
        <v>2200</v>
      </c>
      <c r="K159" s="273">
        <v>24.93</v>
      </c>
      <c r="L159" s="274">
        <f t="shared" si="21"/>
        <v>32.54</v>
      </c>
      <c r="M159" s="275">
        <f t="shared" si="22"/>
        <v>71588</v>
      </c>
    </row>
    <row r="160" spans="2:13" s="250" customFormat="1" ht="45">
      <c r="B160" s="269">
        <f t="shared" si="23"/>
        <v>135</v>
      </c>
      <c r="C160" s="270">
        <v>92990</v>
      </c>
      <c r="D160" s="270" t="s">
        <v>119</v>
      </c>
      <c r="E160" s="271" t="s">
        <v>1298</v>
      </c>
      <c r="F160" s="272" t="s">
        <v>51</v>
      </c>
      <c r="G160" s="381">
        <v>1000</v>
      </c>
      <c r="H160" s="381">
        <v>200</v>
      </c>
      <c r="I160" s="381">
        <v>1000</v>
      </c>
      <c r="J160" s="237">
        <f t="shared" si="24"/>
        <v>2200</v>
      </c>
      <c r="K160" s="273">
        <v>34.380000000000003</v>
      </c>
      <c r="L160" s="274">
        <f t="shared" si="21"/>
        <v>44.87</v>
      </c>
      <c r="M160" s="275">
        <f t="shared" si="22"/>
        <v>98714</v>
      </c>
    </row>
    <row r="161" spans="2:14" s="250" customFormat="1" ht="45">
      <c r="B161" s="269">
        <f t="shared" si="23"/>
        <v>136</v>
      </c>
      <c r="C161" s="270">
        <v>92992</v>
      </c>
      <c r="D161" s="270" t="s">
        <v>119</v>
      </c>
      <c r="E161" s="271" t="s">
        <v>1299</v>
      </c>
      <c r="F161" s="272" t="s">
        <v>51</v>
      </c>
      <c r="G161" s="381">
        <v>1200</v>
      </c>
      <c r="H161" s="381">
        <v>200</v>
      </c>
      <c r="I161" s="381">
        <v>1200</v>
      </c>
      <c r="J161" s="237">
        <f t="shared" si="24"/>
        <v>2600</v>
      </c>
      <c r="K161" s="273">
        <v>47.64</v>
      </c>
      <c r="L161" s="274">
        <f t="shared" si="21"/>
        <v>62.17</v>
      </c>
      <c r="M161" s="275">
        <f t="shared" si="22"/>
        <v>161642</v>
      </c>
    </row>
    <row r="162" spans="2:14" s="250" customFormat="1" ht="45">
      <c r="B162" s="269">
        <f t="shared" si="23"/>
        <v>137</v>
      </c>
      <c r="C162" s="270">
        <v>92994</v>
      </c>
      <c r="D162" s="270" t="s">
        <v>119</v>
      </c>
      <c r="E162" s="271" t="s">
        <v>1300</v>
      </c>
      <c r="F162" s="272" t="s">
        <v>51</v>
      </c>
      <c r="G162" s="381">
        <v>1200</v>
      </c>
      <c r="H162" s="381">
        <v>200</v>
      </c>
      <c r="I162" s="381">
        <v>1200</v>
      </c>
      <c r="J162" s="237">
        <f t="shared" si="24"/>
        <v>2600</v>
      </c>
      <c r="K162" s="273">
        <v>55.15</v>
      </c>
      <c r="L162" s="274">
        <f t="shared" si="21"/>
        <v>71.98</v>
      </c>
      <c r="M162" s="275">
        <f t="shared" si="22"/>
        <v>187148</v>
      </c>
    </row>
    <row r="163" spans="2:14" s="250" customFormat="1" ht="45">
      <c r="B163" s="269">
        <f t="shared" si="23"/>
        <v>138</v>
      </c>
      <c r="C163" s="270">
        <v>92996</v>
      </c>
      <c r="D163" s="270" t="s">
        <v>119</v>
      </c>
      <c r="E163" s="271" t="s">
        <v>1301</v>
      </c>
      <c r="F163" s="272" t="s">
        <v>51</v>
      </c>
      <c r="G163" s="381">
        <v>1200</v>
      </c>
      <c r="H163" s="381">
        <v>200</v>
      </c>
      <c r="I163" s="381">
        <v>1200</v>
      </c>
      <c r="J163" s="237">
        <f t="shared" si="24"/>
        <v>2600</v>
      </c>
      <c r="K163" s="273">
        <v>69.67</v>
      </c>
      <c r="L163" s="274">
        <f t="shared" si="21"/>
        <v>90.93</v>
      </c>
      <c r="M163" s="275">
        <f t="shared" si="22"/>
        <v>236418.00000000003</v>
      </c>
    </row>
    <row r="164" spans="2:14" s="250" customFormat="1" ht="45">
      <c r="B164" s="269">
        <f t="shared" si="23"/>
        <v>139</v>
      </c>
      <c r="C164" s="270">
        <v>92998</v>
      </c>
      <c r="D164" s="270" t="s">
        <v>119</v>
      </c>
      <c r="E164" s="271" t="s">
        <v>1302</v>
      </c>
      <c r="F164" s="272" t="s">
        <v>51</v>
      </c>
      <c r="G164" s="381">
        <v>1200</v>
      </c>
      <c r="H164" s="381">
        <v>300</v>
      </c>
      <c r="I164" s="381">
        <v>1200</v>
      </c>
      <c r="J164" s="237">
        <f t="shared" si="24"/>
        <v>2700</v>
      </c>
      <c r="K164" s="273">
        <v>85.17</v>
      </c>
      <c r="L164" s="274">
        <f t="shared" si="21"/>
        <v>111.16</v>
      </c>
      <c r="M164" s="275">
        <f t="shared" si="22"/>
        <v>300132</v>
      </c>
    </row>
    <row r="165" spans="2:14" s="250" customFormat="1">
      <c r="B165" s="269">
        <f t="shared" si="23"/>
        <v>140</v>
      </c>
      <c r="C165" s="270">
        <v>72254</v>
      </c>
      <c r="D165" s="270" t="s">
        <v>119</v>
      </c>
      <c r="E165" s="271" t="s">
        <v>1303</v>
      </c>
      <c r="F165" s="272" t="s">
        <v>51</v>
      </c>
      <c r="G165" s="381">
        <v>2000</v>
      </c>
      <c r="H165" s="381">
        <v>800</v>
      </c>
      <c r="I165" s="381">
        <v>2000</v>
      </c>
      <c r="J165" s="237">
        <f t="shared" si="24"/>
        <v>4800</v>
      </c>
      <c r="K165" s="273">
        <v>28.18</v>
      </c>
      <c r="L165" s="274">
        <f t="shared" si="21"/>
        <v>36.78</v>
      </c>
      <c r="M165" s="275">
        <f t="shared" si="22"/>
        <v>176544</v>
      </c>
    </row>
    <row r="166" spans="2:14" s="250" customFormat="1" ht="30">
      <c r="B166" s="269">
        <f t="shared" si="23"/>
        <v>141</v>
      </c>
      <c r="C166" s="270">
        <v>72271</v>
      </c>
      <c r="D166" s="270" t="s">
        <v>119</v>
      </c>
      <c r="E166" s="271" t="s">
        <v>1304</v>
      </c>
      <c r="F166" s="272" t="s">
        <v>1273</v>
      </c>
      <c r="G166" s="381">
        <v>200</v>
      </c>
      <c r="H166" s="381">
        <v>100</v>
      </c>
      <c r="I166" s="381">
        <v>200</v>
      </c>
      <c r="J166" s="237">
        <f t="shared" si="24"/>
        <v>500</v>
      </c>
      <c r="K166" s="273">
        <v>8.3699999999999992</v>
      </c>
      <c r="L166" s="274">
        <f t="shared" si="21"/>
        <v>10.92</v>
      </c>
      <c r="M166" s="275">
        <f t="shared" si="22"/>
        <v>5460</v>
      </c>
    </row>
    <row r="167" spans="2:14" s="250" customFormat="1" ht="30">
      <c r="B167" s="269">
        <f t="shared" si="23"/>
        <v>142</v>
      </c>
      <c r="C167" s="270">
        <v>72272</v>
      </c>
      <c r="D167" s="270" t="s">
        <v>119</v>
      </c>
      <c r="E167" s="271" t="s">
        <v>1305</v>
      </c>
      <c r="F167" s="272" t="s">
        <v>1273</v>
      </c>
      <c r="G167" s="381">
        <v>200</v>
      </c>
      <c r="H167" s="381">
        <v>50</v>
      </c>
      <c r="I167" s="381">
        <v>200</v>
      </c>
      <c r="J167" s="237">
        <f t="shared" si="24"/>
        <v>450</v>
      </c>
      <c r="K167" s="273">
        <v>9.2899999999999991</v>
      </c>
      <c r="L167" s="274">
        <f t="shared" si="21"/>
        <v>12.12</v>
      </c>
      <c r="M167" s="275">
        <f t="shared" si="22"/>
        <v>5454</v>
      </c>
    </row>
    <row r="168" spans="2:14" s="250" customFormat="1" ht="30">
      <c r="B168" s="269">
        <f t="shared" si="23"/>
        <v>143</v>
      </c>
      <c r="C168" s="270">
        <v>72272</v>
      </c>
      <c r="D168" s="270" t="s">
        <v>119</v>
      </c>
      <c r="E168" s="271" t="s">
        <v>1307</v>
      </c>
      <c r="F168" s="272" t="s">
        <v>1273</v>
      </c>
      <c r="G168" s="381">
        <v>200</v>
      </c>
      <c r="H168" s="381">
        <v>50</v>
      </c>
      <c r="I168" s="381">
        <v>200</v>
      </c>
      <c r="J168" s="237">
        <f t="shared" si="24"/>
        <v>450</v>
      </c>
      <c r="K168" s="273">
        <v>10.83</v>
      </c>
      <c r="L168" s="274">
        <f t="shared" si="21"/>
        <v>14.13</v>
      </c>
      <c r="M168" s="275">
        <f t="shared" si="22"/>
        <v>6358.5</v>
      </c>
      <c r="N168" s="250" t="s">
        <v>1308</v>
      </c>
    </row>
    <row r="169" spans="2:14" s="250" customFormat="1" ht="30">
      <c r="B169" s="269">
        <f t="shared" si="23"/>
        <v>144</v>
      </c>
      <c r="C169" s="270">
        <v>72272</v>
      </c>
      <c r="D169" s="270" t="s">
        <v>119</v>
      </c>
      <c r="E169" s="271" t="s">
        <v>1310</v>
      </c>
      <c r="F169" s="272" t="s">
        <v>1273</v>
      </c>
      <c r="G169" s="381">
        <v>150</v>
      </c>
      <c r="H169" s="381">
        <v>50</v>
      </c>
      <c r="I169" s="381">
        <v>150</v>
      </c>
      <c r="J169" s="237">
        <f t="shared" si="24"/>
        <v>350</v>
      </c>
      <c r="K169" s="273">
        <v>16.21</v>
      </c>
      <c r="L169" s="274">
        <f t="shared" si="21"/>
        <v>21.16</v>
      </c>
      <c r="M169" s="275">
        <f t="shared" si="22"/>
        <v>7406</v>
      </c>
      <c r="N169" s="250" t="s">
        <v>1308</v>
      </c>
    </row>
    <row r="170" spans="2:14" s="250" customFormat="1" ht="30">
      <c r="B170" s="269">
        <f t="shared" si="23"/>
        <v>145</v>
      </c>
      <c r="C170" s="270">
        <v>72272</v>
      </c>
      <c r="D170" s="270" t="s">
        <v>119</v>
      </c>
      <c r="E170" s="271" t="s">
        <v>1312</v>
      </c>
      <c r="F170" s="272" t="s">
        <v>1273</v>
      </c>
      <c r="G170" s="381">
        <v>100</v>
      </c>
      <c r="H170" s="381">
        <v>50</v>
      </c>
      <c r="I170" s="381">
        <v>100</v>
      </c>
      <c r="J170" s="237">
        <f t="shared" si="24"/>
        <v>250</v>
      </c>
      <c r="K170" s="273">
        <v>23.04</v>
      </c>
      <c r="L170" s="274">
        <f t="shared" si="21"/>
        <v>30.07</v>
      </c>
      <c r="M170" s="275">
        <f t="shared" si="22"/>
        <v>7517.5</v>
      </c>
      <c r="N170" s="250" t="s">
        <v>1308</v>
      </c>
    </row>
    <row r="171" spans="2:14" s="250" customFormat="1" ht="30">
      <c r="B171" s="269">
        <f t="shared" si="23"/>
        <v>146</v>
      </c>
      <c r="C171" s="270">
        <v>72272</v>
      </c>
      <c r="D171" s="270" t="s">
        <v>119</v>
      </c>
      <c r="E171" s="271" t="s">
        <v>1314</v>
      </c>
      <c r="F171" s="272" t="s">
        <v>1273</v>
      </c>
      <c r="G171" s="381">
        <v>80</v>
      </c>
      <c r="H171" s="381">
        <v>50</v>
      </c>
      <c r="I171" s="381">
        <v>80</v>
      </c>
      <c r="J171" s="237">
        <f t="shared" si="24"/>
        <v>210</v>
      </c>
      <c r="K171" s="273">
        <v>43.82</v>
      </c>
      <c r="L171" s="274">
        <f t="shared" si="21"/>
        <v>57.19</v>
      </c>
      <c r="M171" s="275">
        <f t="shared" si="22"/>
        <v>12009.9</v>
      </c>
      <c r="N171" s="250" t="s">
        <v>1308</v>
      </c>
    </row>
    <row r="172" spans="2:14" s="250" customFormat="1" ht="30">
      <c r="B172" s="269">
        <f t="shared" si="23"/>
        <v>147</v>
      </c>
      <c r="C172" s="270">
        <v>72259</v>
      </c>
      <c r="D172" s="270" t="s">
        <v>119</v>
      </c>
      <c r="E172" s="271" t="s">
        <v>1315</v>
      </c>
      <c r="F172" s="272" t="s">
        <v>1273</v>
      </c>
      <c r="G172" s="381">
        <v>300</v>
      </c>
      <c r="H172" s="381">
        <v>100</v>
      </c>
      <c r="I172" s="381">
        <v>300</v>
      </c>
      <c r="J172" s="237">
        <f t="shared" si="24"/>
        <v>700</v>
      </c>
      <c r="K172" s="273">
        <v>10.27</v>
      </c>
      <c r="L172" s="274">
        <f t="shared" si="21"/>
        <v>13.4</v>
      </c>
      <c r="M172" s="275">
        <f t="shared" si="22"/>
        <v>9380</v>
      </c>
    </row>
    <row r="173" spans="2:14" s="250" customFormat="1" ht="30">
      <c r="B173" s="269">
        <f t="shared" si="23"/>
        <v>148</v>
      </c>
      <c r="C173" s="270">
        <v>72260</v>
      </c>
      <c r="D173" s="270" t="s">
        <v>119</v>
      </c>
      <c r="E173" s="271" t="s">
        <v>1316</v>
      </c>
      <c r="F173" s="272" t="s">
        <v>1273</v>
      </c>
      <c r="G173" s="381">
        <v>250</v>
      </c>
      <c r="H173" s="381">
        <v>200</v>
      </c>
      <c r="I173" s="381">
        <v>250</v>
      </c>
      <c r="J173" s="237">
        <f t="shared" si="24"/>
        <v>700</v>
      </c>
      <c r="K173" s="273">
        <v>10.23</v>
      </c>
      <c r="L173" s="274">
        <f t="shared" si="21"/>
        <v>13.35</v>
      </c>
      <c r="M173" s="275">
        <f t="shared" si="22"/>
        <v>9345</v>
      </c>
    </row>
    <row r="174" spans="2:14" s="250" customFormat="1" ht="30">
      <c r="B174" s="269">
        <f t="shared" si="23"/>
        <v>149</v>
      </c>
      <c r="C174" s="270">
        <v>72261</v>
      </c>
      <c r="D174" s="270" t="s">
        <v>119</v>
      </c>
      <c r="E174" s="271" t="s">
        <v>1317</v>
      </c>
      <c r="F174" s="272" t="s">
        <v>1273</v>
      </c>
      <c r="G174" s="381">
        <v>200</v>
      </c>
      <c r="H174" s="381">
        <v>100</v>
      </c>
      <c r="I174" s="381">
        <v>200</v>
      </c>
      <c r="J174" s="237">
        <f t="shared" si="24"/>
        <v>500</v>
      </c>
      <c r="K174" s="273">
        <v>10.81</v>
      </c>
      <c r="L174" s="274">
        <f t="shared" si="21"/>
        <v>14.11</v>
      </c>
      <c r="M174" s="275">
        <f t="shared" si="22"/>
        <v>7055</v>
      </c>
    </row>
    <row r="175" spans="2:14" s="250" customFormat="1" ht="30">
      <c r="B175" s="269">
        <f t="shared" si="23"/>
        <v>150</v>
      </c>
      <c r="C175" s="270">
        <v>72262</v>
      </c>
      <c r="D175" s="270" t="s">
        <v>119</v>
      </c>
      <c r="E175" s="271" t="s">
        <v>1318</v>
      </c>
      <c r="F175" s="272" t="s">
        <v>1273</v>
      </c>
      <c r="G175" s="381">
        <v>200</v>
      </c>
      <c r="H175" s="381">
        <v>100</v>
      </c>
      <c r="I175" s="381">
        <v>200</v>
      </c>
      <c r="J175" s="237">
        <f t="shared" si="24"/>
        <v>500</v>
      </c>
      <c r="K175" s="273">
        <v>10.81</v>
      </c>
      <c r="L175" s="274">
        <f t="shared" si="21"/>
        <v>14.11</v>
      </c>
      <c r="M175" s="275">
        <f t="shared" si="22"/>
        <v>7055</v>
      </c>
    </row>
    <row r="176" spans="2:14" s="250" customFormat="1" ht="30">
      <c r="B176" s="269">
        <f t="shared" si="23"/>
        <v>151</v>
      </c>
      <c r="C176" s="270">
        <v>72263</v>
      </c>
      <c r="D176" s="270" t="s">
        <v>119</v>
      </c>
      <c r="E176" s="271" t="s">
        <v>1319</v>
      </c>
      <c r="F176" s="272" t="s">
        <v>1273</v>
      </c>
      <c r="G176" s="381">
        <v>150</v>
      </c>
      <c r="H176" s="381">
        <v>50</v>
      </c>
      <c r="I176" s="381">
        <v>150</v>
      </c>
      <c r="J176" s="237">
        <f t="shared" si="24"/>
        <v>350</v>
      </c>
      <c r="K176" s="273">
        <v>14.52</v>
      </c>
      <c r="L176" s="274">
        <f t="shared" si="21"/>
        <v>18.95</v>
      </c>
      <c r="M176" s="275">
        <f t="shared" si="22"/>
        <v>6632.5</v>
      </c>
    </row>
    <row r="177" spans="2:13" s="250" customFormat="1" ht="30">
      <c r="B177" s="269">
        <f t="shared" si="23"/>
        <v>152</v>
      </c>
      <c r="C177" s="270">
        <v>72264</v>
      </c>
      <c r="D177" s="270" t="s">
        <v>119</v>
      </c>
      <c r="E177" s="271" t="s">
        <v>1320</v>
      </c>
      <c r="F177" s="272" t="s">
        <v>1273</v>
      </c>
      <c r="G177" s="381">
        <v>100</v>
      </c>
      <c r="H177" s="381">
        <v>50</v>
      </c>
      <c r="I177" s="381">
        <v>100</v>
      </c>
      <c r="J177" s="237">
        <f t="shared" si="24"/>
        <v>250</v>
      </c>
      <c r="K177" s="273">
        <v>14.63</v>
      </c>
      <c r="L177" s="274">
        <f t="shared" si="21"/>
        <v>19.09</v>
      </c>
      <c r="M177" s="275">
        <f t="shared" si="22"/>
        <v>4772.5</v>
      </c>
    </row>
    <row r="178" spans="2:13" s="250" customFormat="1" ht="30">
      <c r="B178" s="269">
        <f t="shared" si="23"/>
        <v>153</v>
      </c>
      <c r="C178" s="270">
        <v>72265</v>
      </c>
      <c r="D178" s="270" t="s">
        <v>119</v>
      </c>
      <c r="E178" s="271" t="s">
        <v>1321</v>
      </c>
      <c r="F178" s="272" t="s">
        <v>1273</v>
      </c>
      <c r="G178" s="381">
        <v>80</v>
      </c>
      <c r="H178" s="381">
        <v>40</v>
      </c>
      <c r="I178" s="381">
        <v>80</v>
      </c>
      <c r="J178" s="237">
        <f t="shared" si="24"/>
        <v>200</v>
      </c>
      <c r="K178" s="273">
        <v>17.440000000000001</v>
      </c>
      <c r="L178" s="274">
        <f t="shared" si="21"/>
        <v>22.76</v>
      </c>
      <c r="M178" s="275">
        <f t="shared" si="22"/>
        <v>4552</v>
      </c>
    </row>
    <row r="179" spans="2:13" s="250" customFormat="1" ht="45">
      <c r="B179" s="269">
        <f t="shared" si="23"/>
        <v>154</v>
      </c>
      <c r="C179" s="270">
        <v>91871</v>
      </c>
      <c r="D179" s="270" t="s">
        <v>119</v>
      </c>
      <c r="E179" s="271" t="s">
        <v>1322</v>
      </c>
      <c r="F179" s="272" t="s">
        <v>51</v>
      </c>
      <c r="G179" s="381">
        <v>2000</v>
      </c>
      <c r="H179" s="381">
        <v>1000</v>
      </c>
      <c r="I179" s="381">
        <v>2000</v>
      </c>
      <c r="J179" s="237">
        <f t="shared" si="24"/>
        <v>5000</v>
      </c>
      <c r="K179" s="273">
        <v>7.13</v>
      </c>
      <c r="L179" s="274">
        <f t="shared" si="21"/>
        <v>9.31</v>
      </c>
      <c r="M179" s="275">
        <f t="shared" si="22"/>
        <v>46550</v>
      </c>
    </row>
    <row r="180" spans="2:13" s="250" customFormat="1" ht="45">
      <c r="B180" s="269">
        <f t="shared" si="23"/>
        <v>155</v>
      </c>
      <c r="C180" s="270">
        <v>91872</v>
      </c>
      <c r="D180" s="270" t="s">
        <v>119</v>
      </c>
      <c r="E180" s="271" t="s">
        <v>1323</v>
      </c>
      <c r="F180" s="272" t="s">
        <v>51</v>
      </c>
      <c r="G180" s="381">
        <v>1500</v>
      </c>
      <c r="H180" s="381">
        <v>500</v>
      </c>
      <c r="I180" s="381">
        <v>1500</v>
      </c>
      <c r="J180" s="237">
        <f t="shared" si="24"/>
        <v>3500</v>
      </c>
      <c r="K180" s="273">
        <v>9.06</v>
      </c>
      <c r="L180" s="274">
        <f t="shared" si="21"/>
        <v>11.82</v>
      </c>
      <c r="M180" s="275">
        <f t="shared" si="22"/>
        <v>41370</v>
      </c>
    </row>
    <row r="181" spans="2:13" s="250" customFormat="1" ht="45">
      <c r="B181" s="269">
        <f t="shared" si="23"/>
        <v>156</v>
      </c>
      <c r="C181" s="270">
        <v>91873</v>
      </c>
      <c r="D181" s="270" t="s">
        <v>119</v>
      </c>
      <c r="E181" s="271" t="s">
        <v>1324</v>
      </c>
      <c r="F181" s="272" t="s">
        <v>51</v>
      </c>
      <c r="G181" s="381">
        <v>500</v>
      </c>
      <c r="H181" s="381">
        <v>200</v>
      </c>
      <c r="I181" s="381">
        <v>500</v>
      </c>
      <c r="J181" s="237">
        <f t="shared" si="24"/>
        <v>1200</v>
      </c>
      <c r="K181" s="273">
        <v>11.61</v>
      </c>
      <c r="L181" s="274">
        <f t="shared" si="21"/>
        <v>15.15</v>
      </c>
      <c r="M181" s="275">
        <f t="shared" si="22"/>
        <v>18180</v>
      </c>
    </row>
    <row r="182" spans="2:13" s="250" customFormat="1" ht="30">
      <c r="B182" s="269">
        <f t="shared" si="23"/>
        <v>157</v>
      </c>
      <c r="C182" s="270">
        <v>93008</v>
      </c>
      <c r="D182" s="270" t="s">
        <v>119</v>
      </c>
      <c r="E182" s="271" t="s">
        <v>1325</v>
      </c>
      <c r="F182" s="272" t="s">
        <v>478</v>
      </c>
      <c r="G182" s="381">
        <v>1000</v>
      </c>
      <c r="H182" s="381">
        <v>200</v>
      </c>
      <c r="I182" s="381">
        <v>1000</v>
      </c>
      <c r="J182" s="237">
        <f t="shared" si="24"/>
        <v>2200</v>
      </c>
      <c r="K182" s="273">
        <v>10.59</v>
      </c>
      <c r="L182" s="274">
        <f t="shared" si="21"/>
        <v>13.82</v>
      </c>
      <c r="M182" s="275">
        <f t="shared" si="22"/>
        <v>30404</v>
      </c>
    </row>
    <row r="183" spans="2:13" s="250" customFormat="1" ht="30">
      <c r="B183" s="269">
        <f t="shared" si="23"/>
        <v>158</v>
      </c>
      <c r="C183" s="270">
        <v>93009</v>
      </c>
      <c r="D183" s="270" t="s">
        <v>119</v>
      </c>
      <c r="E183" s="271" t="s">
        <v>1859</v>
      </c>
      <c r="F183" s="272" t="s">
        <v>51</v>
      </c>
      <c r="G183" s="381">
        <v>500</v>
      </c>
      <c r="H183" s="381">
        <v>200</v>
      </c>
      <c r="I183" s="381">
        <v>500</v>
      </c>
      <c r="J183" s="237">
        <f t="shared" si="24"/>
        <v>1200</v>
      </c>
      <c r="K183" s="273">
        <v>13.21</v>
      </c>
      <c r="L183" s="274">
        <f t="shared" si="21"/>
        <v>17.239999999999998</v>
      </c>
      <c r="M183" s="275">
        <f t="shared" si="22"/>
        <v>20687.999999999996</v>
      </c>
    </row>
    <row r="184" spans="2:13" s="250" customFormat="1" ht="30">
      <c r="B184" s="269">
        <f t="shared" si="23"/>
        <v>159</v>
      </c>
      <c r="C184" s="270">
        <v>93010</v>
      </c>
      <c r="D184" s="270" t="s">
        <v>119</v>
      </c>
      <c r="E184" s="271" t="s">
        <v>1326</v>
      </c>
      <c r="F184" s="272" t="s">
        <v>51</v>
      </c>
      <c r="G184" s="381">
        <v>500</v>
      </c>
      <c r="H184" s="381">
        <v>200</v>
      </c>
      <c r="I184" s="381">
        <v>500</v>
      </c>
      <c r="J184" s="237">
        <f t="shared" si="24"/>
        <v>1200</v>
      </c>
      <c r="K184" s="273">
        <v>23.58</v>
      </c>
      <c r="L184" s="274">
        <f t="shared" si="21"/>
        <v>30.77</v>
      </c>
      <c r="M184" s="275">
        <f t="shared" si="22"/>
        <v>36924</v>
      </c>
    </row>
    <row r="185" spans="2:13" s="250" customFormat="1" ht="30">
      <c r="B185" s="269">
        <f t="shared" si="23"/>
        <v>160</v>
      </c>
      <c r="C185" s="270">
        <v>93011</v>
      </c>
      <c r="D185" s="270" t="s">
        <v>119</v>
      </c>
      <c r="E185" s="271" t="s">
        <v>1860</v>
      </c>
      <c r="F185" s="272" t="s">
        <v>51</v>
      </c>
      <c r="G185" s="381">
        <v>500</v>
      </c>
      <c r="H185" s="381">
        <v>200</v>
      </c>
      <c r="I185" s="381">
        <v>500</v>
      </c>
      <c r="J185" s="237">
        <f t="shared" si="24"/>
        <v>1200</v>
      </c>
      <c r="K185" s="273">
        <v>29.18</v>
      </c>
      <c r="L185" s="274">
        <f t="shared" si="21"/>
        <v>38.08</v>
      </c>
      <c r="M185" s="275">
        <f t="shared" si="22"/>
        <v>45696</v>
      </c>
    </row>
    <row r="186" spans="2:13" s="250" customFormat="1" ht="30">
      <c r="B186" s="269">
        <f t="shared" si="23"/>
        <v>161</v>
      </c>
      <c r="C186" s="270">
        <v>93012</v>
      </c>
      <c r="D186" s="270" t="s">
        <v>119</v>
      </c>
      <c r="E186" s="271" t="s">
        <v>1327</v>
      </c>
      <c r="F186" s="272" t="s">
        <v>51</v>
      </c>
      <c r="G186" s="381">
        <v>500</v>
      </c>
      <c r="H186" s="381">
        <v>100</v>
      </c>
      <c r="I186" s="381">
        <v>500</v>
      </c>
      <c r="J186" s="237">
        <f t="shared" si="24"/>
        <v>1100</v>
      </c>
      <c r="K186" s="273">
        <v>43.15</v>
      </c>
      <c r="L186" s="274">
        <f t="shared" si="21"/>
        <v>56.32</v>
      </c>
      <c r="M186" s="275">
        <f t="shared" si="22"/>
        <v>61952</v>
      </c>
    </row>
    <row r="187" spans="2:13" s="250" customFormat="1" ht="30">
      <c r="B187" s="269">
        <f t="shared" si="23"/>
        <v>162</v>
      </c>
      <c r="C187" s="270">
        <v>72308</v>
      </c>
      <c r="D187" s="270" t="s">
        <v>119</v>
      </c>
      <c r="E187" s="271" t="s">
        <v>1328</v>
      </c>
      <c r="F187" s="272" t="s">
        <v>51</v>
      </c>
      <c r="G187" s="381">
        <v>500</v>
      </c>
      <c r="H187" s="381">
        <v>25</v>
      </c>
      <c r="I187" s="381">
        <v>500</v>
      </c>
      <c r="J187" s="237">
        <f t="shared" si="24"/>
        <v>1025</v>
      </c>
      <c r="K187" s="273">
        <v>17.68</v>
      </c>
      <c r="L187" s="274">
        <f t="shared" si="21"/>
        <v>23.07</v>
      </c>
      <c r="M187" s="275">
        <f t="shared" si="22"/>
        <v>23646.75</v>
      </c>
    </row>
    <row r="188" spans="2:13" s="250" customFormat="1" ht="30">
      <c r="B188" s="269">
        <f t="shared" si="23"/>
        <v>163</v>
      </c>
      <c r="C188" s="270">
        <v>72309</v>
      </c>
      <c r="D188" s="270" t="s">
        <v>119</v>
      </c>
      <c r="E188" s="271" t="s">
        <v>1329</v>
      </c>
      <c r="F188" s="272" t="s">
        <v>51</v>
      </c>
      <c r="G188" s="381">
        <v>500</v>
      </c>
      <c r="H188" s="381">
        <v>50</v>
      </c>
      <c r="I188" s="381">
        <v>500</v>
      </c>
      <c r="J188" s="237">
        <f t="shared" si="24"/>
        <v>1050</v>
      </c>
      <c r="K188" s="273">
        <v>18.39</v>
      </c>
      <c r="L188" s="274">
        <f t="shared" si="21"/>
        <v>24</v>
      </c>
      <c r="M188" s="275">
        <f t="shared" si="22"/>
        <v>25200</v>
      </c>
    </row>
    <row r="189" spans="2:13" s="250" customFormat="1" ht="45">
      <c r="B189" s="269">
        <f t="shared" si="23"/>
        <v>164</v>
      </c>
      <c r="C189" s="270">
        <v>72310</v>
      </c>
      <c r="D189" s="270" t="s">
        <v>119</v>
      </c>
      <c r="E189" s="271" t="s">
        <v>1330</v>
      </c>
      <c r="F189" s="272" t="s">
        <v>51</v>
      </c>
      <c r="G189" s="381">
        <v>500</v>
      </c>
      <c r="H189" s="381">
        <v>50</v>
      </c>
      <c r="I189" s="381">
        <v>500</v>
      </c>
      <c r="J189" s="237">
        <f t="shared" si="24"/>
        <v>1050</v>
      </c>
      <c r="K189" s="273">
        <v>30.2</v>
      </c>
      <c r="L189" s="274">
        <f t="shared" si="21"/>
        <v>39.409999999999997</v>
      </c>
      <c r="M189" s="275">
        <f t="shared" si="22"/>
        <v>41380.5</v>
      </c>
    </row>
    <row r="190" spans="2:13" s="250" customFormat="1" ht="45">
      <c r="B190" s="269">
        <f t="shared" si="23"/>
        <v>165</v>
      </c>
      <c r="C190" s="270">
        <v>72311</v>
      </c>
      <c r="D190" s="270" t="s">
        <v>119</v>
      </c>
      <c r="E190" s="271" t="s">
        <v>1331</v>
      </c>
      <c r="F190" s="272" t="s">
        <v>51</v>
      </c>
      <c r="G190" s="381">
        <v>500</v>
      </c>
      <c r="H190" s="381">
        <v>50</v>
      </c>
      <c r="I190" s="381">
        <v>500</v>
      </c>
      <c r="J190" s="237">
        <f t="shared" si="24"/>
        <v>1050</v>
      </c>
      <c r="K190" s="273">
        <v>33.020000000000003</v>
      </c>
      <c r="L190" s="274">
        <f t="shared" si="21"/>
        <v>43.09</v>
      </c>
      <c r="M190" s="275">
        <f t="shared" si="22"/>
        <v>45244.5</v>
      </c>
    </row>
    <row r="191" spans="2:13" s="250" customFormat="1" ht="45">
      <c r="B191" s="269">
        <f t="shared" si="23"/>
        <v>166</v>
      </c>
      <c r="C191" s="270">
        <v>91884</v>
      </c>
      <c r="D191" s="270" t="s">
        <v>119</v>
      </c>
      <c r="E191" s="271" t="s">
        <v>1332</v>
      </c>
      <c r="F191" s="272" t="s">
        <v>1273</v>
      </c>
      <c r="G191" s="381">
        <v>1000</v>
      </c>
      <c r="H191" s="381">
        <v>200</v>
      </c>
      <c r="I191" s="381">
        <v>1000</v>
      </c>
      <c r="J191" s="237">
        <f t="shared" si="24"/>
        <v>2200</v>
      </c>
      <c r="K191" s="273">
        <v>5.86</v>
      </c>
      <c r="L191" s="274">
        <f t="shared" si="21"/>
        <v>7.65</v>
      </c>
      <c r="M191" s="275">
        <f t="shared" si="22"/>
        <v>16830</v>
      </c>
    </row>
    <row r="192" spans="2:13" s="250" customFormat="1" ht="45">
      <c r="B192" s="269">
        <f t="shared" si="23"/>
        <v>167</v>
      </c>
      <c r="C192" s="270">
        <v>91885</v>
      </c>
      <c r="D192" s="270" t="s">
        <v>119</v>
      </c>
      <c r="E192" s="271" t="s">
        <v>1333</v>
      </c>
      <c r="F192" s="272" t="s">
        <v>1273</v>
      </c>
      <c r="G192" s="381">
        <v>1000</v>
      </c>
      <c r="H192" s="381">
        <v>200</v>
      </c>
      <c r="I192" s="381">
        <v>1000</v>
      </c>
      <c r="J192" s="237">
        <f t="shared" si="24"/>
        <v>2200</v>
      </c>
      <c r="K192" s="273">
        <v>6.9</v>
      </c>
      <c r="L192" s="274">
        <f t="shared" si="21"/>
        <v>9.01</v>
      </c>
      <c r="M192" s="275">
        <f t="shared" si="22"/>
        <v>19822</v>
      </c>
    </row>
    <row r="193" spans="2:13" s="250" customFormat="1" ht="45">
      <c r="B193" s="269">
        <f t="shared" si="23"/>
        <v>168</v>
      </c>
      <c r="C193" s="270">
        <v>91886</v>
      </c>
      <c r="D193" s="270" t="s">
        <v>119</v>
      </c>
      <c r="E193" s="271" t="s">
        <v>1334</v>
      </c>
      <c r="F193" s="272" t="s">
        <v>1273</v>
      </c>
      <c r="G193" s="381">
        <v>800</v>
      </c>
      <c r="H193" s="381">
        <v>50</v>
      </c>
      <c r="I193" s="381">
        <v>800</v>
      </c>
      <c r="J193" s="237">
        <f t="shared" si="24"/>
        <v>1650</v>
      </c>
      <c r="K193" s="273">
        <v>8.93</v>
      </c>
      <c r="L193" s="274">
        <f t="shared" si="21"/>
        <v>11.65</v>
      </c>
      <c r="M193" s="275">
        <f t="shared" si="22"/>
        <v>19222.5</v>
      </c>
    </row>
    <row r="194" spans="2:13" s="250" customFormat="1" ht="45">
      <c r="B194" s="269">
        <f t="shared" si="23"/>
        <v>169</v>
      </c>
      <c r="C194" s="270">
        <v>171047</v>
      </c>
      <c r="D194" s="270" t="s">
        <v>122</v>
      </c>
      <c r="E194" s="271" t="s">
        <v>1336</v>
      </c>
      <c r="F194" s="272" t="s">
        <v>1273</v>
      </c>
      <c r="G194" s="381">
        <v>800</v>
      </c>
      <c r="H194" s="381">
        <v>50</v>
      </c>
      <c r="I194" s="381">
        <v>800</v>
      </c>
      <c r="J194" s="237">
        <f t="shared" si="24"/>
        <v>1650</v>
      </c>
      <c r="K194" s="273">
        <v>4.7699999999999996</v>
      </c>
      <c r="L194" s="274">
        <f t="shared" si="21"/>
        <v>6.23</v>
      </c>
      <c r="M194" s="275">
        <f t="shared" si="22"/>
        <v>10279.5</v>
      </c>
    </row>
    <row r="195" spans="2:13" s="250" customFormat="1" ht="45">
      <c r="B195" s="269">
        <f t="shared" si="23"/>
        <v>170</v>
      </c>
      <c r="C195" s="270">
        <v>171049</v>
      </c>
      <c r="D195" s="270" t="s">
        <v>122</v>
      </c>
      <c r="E195" s="271" t="s">
        <v>1338</v>
      </c>
      <c r="F195" s="272" t="s">
        <v>1273</v>
      </c>
      <c r="G195" s="381">
        <v>700</v>
      </c>
      <c r="H195" s="381">
        <v>50</v>
      </c>
      <c r="I195" s="381">
        <v>700</v>
      </c>
      <c r="J195" s="237">
        <f t="shared" si="24"/>
        <v>1450</v>
      </c>
      <c r="K195" s="273">
        <v>6.33</v>
      </c>
      <c r="L195" s="274">
        <f t="shared" si="21"/>
        <v>8.26</v>
      </c>
      <c r="M195" s="275">
        <f t="shared" si="22"/>
        <v>11977</v>
      </c>
    </row>
    <row r="196" spans="2:13" s="250" customFormat="1" ht="45">
      <c r="B196" s="269">
        <f t="shared" si="23"/>
        <v>171</v>
      </c>
      <c r="C196" s="270">
        <v>171050</v>
      </c>
      <c r="D196" s="270" t="s">
        <v>122</v>
      </c>
      <c r="E196" s="271" t="s">
        <v>1340</v>
      </c>
      <c r="F196" s="272" t="s">
        <v>1273</v>
      </c>
      <c r="G196" s="381">
        <v>700</v>
      </c>
      <c r="H196" s="381">
        <v>50</v>
      </c>
      <c r="I196" s="381">
        <v>700</v>
      </c>
      <c r="J196" s="237">
        <f t="shared" si="24"/>
        <v>1450</v>
      </c>
      <c r="K196" s="273">
        <v>14.21</v>
      </c>
      <c r="L196" s="274">
        <f t="shared" si="21"/>
        <v>18.55</v>
      </c>
      <c r="M196" s="275">
        <f t="shared" si="22"/>
        <v>26897.5</v>
      </c>
    </row>
    <row r="197" spans="2:13" s="250" customFormat="1" ht="45">
      <c r="B197" s="269">
        <f t="shared" si="23"/>
        <v>172</v>
      </c>
      <c r="C197" s="270">
        <v>171408</v>
      </c>
      <c r="D197" s="270" t="s">
        <v>122</v>
      </c>
      <c r="E197" s="271" t="s">
        <v>1342</v>
      </c>
      <c r="F197" s="272" t="s">
        <v>1273</v>
      </c>
      <c r="G197" s="381">
        <v>600</v>
      </c>
      <c r="H197" s="381">
        <v>50</v>
      </c>
      <c r="I197" s="381">
        <v>800</v>
      </c>
      <c r="J197" s="237">
        <f t="shared" si="24"/>
        <v>1450</v>
      </c>
      <c r="K197" s="273">
        <v>17.02</v>
      </c>
      <c r="L197" s="274">
        <f t="shared" si="21"/>
        <v>22.21</v>
      </c>
      <c r="M197" s="275">
        <f t="shared" si="22"/>
        <v>32204.5</v>
      </c>
    </row>
    <row r="198" spans="2:13" s="250" customFormat="1" ht="45">
      <c r="B198" s="269">
        <f t="shared" si="23"/>
        <v>173</v>
      </c>
      <c r="C198" s="270">
        <v>171051</v>
      </c>
      <c r="D198" s="270" t="s">
        <v>122</v>
      </c>
      <c r="E198" s="271" t="s">
        <v>1344</v>
      </c>
      <c r="F198" s="272" t="s">
        <v>1273</v>
      </c>
      <c r="G198" s="381">
        <v>600</v>
      </c>
      <c r="H198" s="381">
        <v>50</v>
      </c>
      <c r="I198" s="381">
        <v>600</v>
      </c>
      <c r="J198" s="237">
        <f t="shared" si="24"/>
        <v>1250</v>
      </c>
      <c r="K198" s="273">
        <v>30.06</v>
      </c>
      <c r="L198" s="274">
        <f t="shared" si="21"/>
        <v>39.229999999999997</v>
      </c>
      <c r="M198" s="275">
        <f t="shared" si="22"/>
        <v>49037.499999999993</v>
      </c>
    </row>
    <row r="199" spans="2:13" s="250" customFormat="1" ht="45">
      <c r="B199" s="269">
        <f t="shared" si="23"/>
        <v>174</v>
      </c>
      <c r="C199" s="270">
        <v>91887</v>
      </c>
      <c r="D199" s="270" t="s">
        <v>119</v>
      </c>
      <c r="E199" s="271" t="s">
        <v>1345</v>
      </c>
      <c r="F199" s="272" t="s">
        <v>1273</v>
      </c>
      <c r="G199" s="381">
        <v>1000</v>
      </c>
      <c r="H199" s="381">
        <v>300</v>
      </c>
      <c r="I199" s="381">
        <v>1000</v>
      </c>
      <c r="J199" s="237">
        <f t="shared" si="24"/>
        <v>2300</v>
      </c>
      <c r="K199" s="273">
        <v>4.93</v>
      </c>
      <c r="L199" s="274">
        <f t="shared" si="21"/>
        <v>6.43</v>
      </c>
      <c r="M199" s="275">
        <f t="shared" si="22"/>
        <v>14789</v>
      </c>
    </row>
    <row r="200" spans="2:13" s="250" customFormat="1" ht="45">
      <c r="B200" s="269">
        <f t="shared" si="23"/>
        <v>175</v>
      </c>
      <c r="C200" s="270">
        <v>91890</v>
      </c>
      <c r="D200" s="270" t="s">
        <v>119</v>
      </c>
      <c r="E200" s="271" t="s">
        <v>1346</v>
      </c>
      <c r="F200" s="272" t="s">
        <v>1273</v>
      </c>
      <c r="G200" s="381">
        <v>1000</v>
      </c>
      <c r="H200" s="381">
        <v>300</v>
      </c>
      <c r="I200" s="381">
        <v>1000</v>
      </c>
      <c r="J200" s="237">
        <f t="shared" si="24"/>
        <v>2300</v>
      </c>
      <c r="K200" s="273">
        <v>7.01</v>
      </c>
      <c r="L200" s="274">
        <f t="shared" si="21"/>
        <v>9.15</v>
      </c>
      <c r="M200" s="275">
        <f t="shared" si="22"/>
        <v>21045</v>
      </c>
    </row>
    <row r="201" spans="2:13" s="250" customFormat="1" ht="45">
      <c r="B201" s="269">
        <f t="shared" si="23"/>
        <v>176</v>
      </c>
      <c r="C201" s="270">
        <v>91893</v>
      </c>
      <c r="D201" s="270" t="s">
        <v>119</v>
      </c>
      <c r="E201" s="271" t="s">
        <v>1347</v>
      </c>
      <c r="F201" s="272" t="s">
        <v>1273</v>
      </c>
      <c r="G201" s="381">
        <v>1000</v>
      </c>
      <c r="H201" s="381">
        <v>50</v>
      </c>
      <c r="I201" s="381">
        <v>1000</v>
      </c>
      <c r="J201" s="237">
        <f t="shared" si="24"/>
        <v>2050</v>
      </c>
      <c r="K201" s="273">
        <v>9.77</v>
      </c>
      <c r="L201" s="274">
        <f t="shared" ref="L201:L264" si="25">ROUND(K201*1.3051,2)</f>
        <v>12.75</v>
      </c>
      <c r="M201" s="275">
        <f t="shared" ref="M201:M264" si="26">J201*L201</f>
        <v>26137.5</v>
      </c>
    </row>
    <row r="202" spans="2:13" s="250" customFormat="1" ht="45">
      <c r="B202" s="269">
        <f t="shared" ref="B202:B265" si="27">B201+1</f>
        <v>177</v>
      </c>
      <c r="C202" s="270">
        <v>91896</v>
      </c>
      <c r="D202" s="270" t="s">
        <v>119</v>
      </c>
      <c r="E202" s="271" t="s">
        <v>1348</v>
      </c>
      <c r="F202" s="272" t="s">
        <v>1273</v>
      </c>
      <c r="G202" s="381">
        <v>600</v>
      </c>
      <c r="H202" s="381">
        <v>20</v>
      </c>
      <c r="I202" s="381">
        <v>600</v>
      </c>
      <c r="J202" s="237">
        <f t="shared" si="24"/>
        <v>1220</v>
      </c>
      <c r="K202" s="273">
        <v>12.79</v>
      </c>
      <c r="L202" s="274">
        <f t="shared" si="25"/>
        <v>16.690000000000001</v>
      </c>
      <c r="M202" s="275">
        <f t="shared" si="26"/>
        <v>20361.800000000003</v>
      </c>
    </row>
    <row r="203" spans="2:13" s="250" customFormat="1" ht="45">
      <c r="B203" s="269">
        <f t="shared" si="27"/>
        <v>178</v>
      </c>
      <c r="C203" s="270">
        <v>171268</v>
      </c>
      <c r="D203" s="270" t="s">
        <v>122</v>
      </c>
      <c r="E203" s="271" t="s">
        <v>1350</v>
      </c>
      <c r="F203" s="272" t="s">
        <v>1273</v>
      </c>
      <c r="G203" s="381">
        <v>300</v>
      </c>
      <c r="H203" s="381">
        <v>30</v>
      </c>
      <c r="I203" s="381">
        <v>300</v>
      </c>
      <c r="J203" s="237">
        <f t="shared" si="24"/>
        <v>630</v>
      </c>
      <c r="K203" s="273">
        <v>17.18</v>
      </c>
      <c r="L203" s="274">
        <f t="shared" si="25"/>
        <v>22.42</v>
      </c>
      <c r="M203" s="275">
        <f t="shared" si="26"/>
        <v>14124.6</v>
      </c>
    </row>
    <row r="204" spans="2:13" s="250" customFormat="1" ht="45">
      <c r="B204" s="269">
        <f t="shared" si="27"/>
        <v>179</v>
      </c>
      <c r="C204" s="270">
        <v>171093</v>
      </c>
      <c r="D204" s="270" t="s">
        <v>122</v>
      </c>
      <c r="E204" s="271" t="s">
        <v>1352</v>
      </c>
      <c r="F204" s="272" t="s">
        <v>1273</v>
      </c>
      <c r="G204" s="381">
        <v>200</v>
      </c>
      <c r="H204" s="381">
        <v>50</v>
      </c>
      <c r="I204" s="381">
        <v>200</v>
      </c>
      <c r="J204" s="237">
        <f t="shared" si="24"/>
        <v>450</v>
      </c>
      <c r="K204" s="273">
        <v>29.48</v>
      </c>
      <c r="L204" s="274">
        <f t="shared" si="25"/>
        <v>38.47</v>
      </c>
      <c r="M204" s="275">
        <f t="shared" si="26"/>
        <v>17311.5</v>
      </c>
    </row>
    <row r="205" spans="2:13" s="250" customFormat="1" ht="45">
      <c r="B205" s="269">
        <f t="shared" si="27"/>
        <v>180</v>
      </c>
      <c r="C205" s="270">
        <v>171094</v>
      </c>
      <c r="D205" s="270" t="s">
        <v>122</v>
      </c>
      <c r="E205" s="276" t="s">
        <v>1354</v>
      </c>
      <c r="F205" s="272" t="s">
        <v>1273</v>
      </c>
      <c r="G205" s="381">
        <v>80</v>
      </c>
      <c r="H205" s="381">
        <v>20</v>
      </c>
      <c r="I205" s="381">
        <v>80</v>
      </c>
      <c r="J205" s="237">
        <f t="shared" si="24"/>
        <v>180</v>
      </c>
      <c r="K205" s="273">
        <v>31.48</v>
      </c>
      <c r="L205" s="274">
        <f t="shared" si="25"/>
        <v>41.08</v>
      </c>
      <c r="M205" s="275">
        <f t="shared" si="26"/>
        <v>7394.4</v>
      </c>
    </row>
    <row r="206" spans="2:13" s="250" customFormat="1">
      <c r="B206" s="269">
        <f t="shared" si="27"/>
        <v>181</v>
      </c>
      <c r="C206" s="270">
        <v>171343</v>
      </c>
      <c r="D206" s="277" t="s">
        <v>122</v>
      </c>
      <c r="E206" s="278" t="s">
        <v>1356</v>
      </c>
      <c r="F206" s="279" t="s">
        <v>1273</v>
      </c>
      <c r="G206" s="382">
        <v>60</v>
      </c>
      <c r="H206" s="382">
        <v>20</v>
      </c>
      <c r="I206" s="382">
        <v>60</v>
      </c>
      <c r="J206" s="237">
        <f t="shared" si="24"/>
        <v>140</v>
      </c>
      <c r="K206" s="273">
        <v>48.48</v>
      </c>
      <c r="L206" s="274">
        <f t="shared" si="25"/>
        <v>63.27</v>
      </c>
      <c r="M206" s="275">
        <f t="shared" si="26"/>
        <v>8857.8000000000011</v>
      </c>
    </row>
    <row r="207" spans="2:13" s="250" customFormat="1">
      <c r="B207" s="269">
        <f t="shared" si="27"/>
        <v>182</v>
      </c>
      <c r="C207" s="270">
        <v>171409</v>
      </c>
      <c r="D207" s="277" t="s">
        <v>122</v>
      </c>
      <c r="E207" s="278" t="s">
        <v>1358</v>
      </c>
      <c r="F207" s="279" t="s">
        <v>1273</v>
      </c>
      <c r="G207" s="382">
        <v>800</v>
      </c>
      <c r="H207" s="382">
        <v>300</v>
      </c>
      <c r="I207" s="382">
        <v>800</v>
      </c>
      <c r="J207" s="237">
        <f t="shared" si="24"/>
        <v>1900</v>
      </c>
      <c r="K207" s="273">
        <v>3.62</v>
      </c>
      <c r="L207" s="274">
        <f t="shared" si="25"/>
        <v>4.72</v>
      </c>
      <c r="M207" s="275">
        <f t="shared" si="26"/>
        <v>8968</v>
      </c>
    </row>
    <row r="208" spans="2:13" s="250" customFormat="1">
      <c r="B208" s="269">
        <f t="shared" si="27"/>
        <v>183</v>
      </c>
      <c r="C208" s="270">
        <v>171339</v>
      </c>
      <c r="D208" s="277" t="s">
        <v>122</v>
      </c>
      <c r="E208" s="278" t="s">
        <v>1360</v>
      </c>
      <c r="F208" s="279" t="s">
        <v>1273</v>
      </c>
      <c r="G208" s="382">
        <v>700</v>
      </c>
      <c r="H208" s="382">
        <v>200</v>
      </c>
      <c r="I208" s="382">
        <v>700</v>
      </c>
      <c r="J208" s="237">
        <f t="shared" si="24"/>
        <v>1600</v>
      </c>
      <c r="K208" s="273">
        <v>3.84</v>
      </c>
      <c r="L208" s="274">
        <f t="shared" si="25"/>
        <v>5.01</v>
      </c>
      <c r="M208" s="275">
        <f t="shared" si="26"/>
        <v>8016</v>
      </c>
    </row>
    <row r="209" spans="2:14" s="250" customFormat="1">
      <c r="B209" s="269">
        <f t="shared" si="27"/>
        <v>184</v>
      </c>
      <c r="C209" s="270">
        <v>171044</v>
      </c>
      <c r="D209" s="277" t="s">
        <v>122</v>
      </c>
      <c r="E209" s="278" t="s">
        <v>1362</v>
      </c>
      <c r="F209" s="279" t="s">
        <v>1273</v>
      </c>
      <c r="G209" s="382">
        <v>500</v>
      </c>
      <c r="H209" s="382">
        <v>100</v>
      </c>
      <c r="I209" s="382">
        <v>500</v>
      </c>
      <c r="J209" s="237">
        <f t="shared" si="24"/>
        <v>1100</v>
      </c>
      <c r="K209" s="273">
        <v>7.22</v>
      </c>
      <c r="L209" s="274">
        <f t="shared" si="25"/>
        <v>9.42</v>
      </c>
      <c r="M209" s="275">
        <f t="shared" si="26"/>
        <v>10362</v>
      </c>
    </row>
    <row r="210" spans="2:14" s="250" customFormat="1">
      <c r="B210" s="269">
        <f t="shared" si="27"/>
        <v>185</v>
      </c>
      <c r="C210" s="270">
        <v>171341</v>
      </c>
      <c r="D210" s="277" t="s">
        <v>122</v>
      </c>
      <c r="E210" s="278" t="s">
        <v>1364</v>
      </c>
      <c r="F210" s="279" t="s">
        <v>1273</v>
      </c>
      <c r="G210" s="382">
        <v>500</v>
      </c>
      <c r="H210" s="382">
        <v>100</v>
      </c>
      <c r="I210" s="382">
        <v>500</v>
      </c>
      <c r="J210" s="237">
        <f t="shared" si="24"/>
        <v>1100</v>
      </c>
      <c r="K210" s="273">
        <v>8.51</v>
      </c>
      <c r="L210" s="274">
        <f t="shared" si="25"/>
        <v>11.11</v>
      </c>
      <c r="M210" s="275">
        <f t="shared" si="26"/>
        <v>12221</v>
      </c>
    </row>
    <row r="211" spans="2:14" s="250" customFormat="1">
      <c r="B211" s="269">
        <f t="shared" si="27"/>
        <v>186</v>
      </c>
      <c r="C211" s="270">
        <v>171344</v>
      </c>
      <c r="D211" s="277" t="s">
        <v>122</v>
      </c>
      <c r="E211" s="278" t="s">
        <v>1366</v>
      </c>
      <c r="F211" s="279" t="s">
        <v>1273</v>
      </c>
      <c r="G211" s="382">
        <v>800</v>
      </c>
      <c r="H211" s="382">
        <v>100</v>
      </c>
      <c r="I211" s="382">
        <v>800</v>
      </c>
      <c r="J211" s="237">
        <f t="shared" ref="J211:J274" si="28">SUM(G211:I211)</f>
        <v>1700</v>
      </c>
      <c r="K211" s="273">
        <v>13.11</v>
      </c>
      <c r="L211" s="274">
        <f t="shared" si="25"/>
        <v>17.11</v>
      </c>
      <c r="M211" s="275">
        <f t="shared" si="26"/>
        <v>29087</v>
      </c>
    </row>
    <row r="212" spans="2:14" s="250" customFormat="1">
      <c r="B212" s="269">
        <f t="shared" si="27"/>
        <v>187</v>
      </c>
      <c r="C212" s="270">
        <v>171345</v>
      </c>
      <c r="D212" s="277" t="s">
        <v>122</v>
      </c>
      <c r="E212" s="278" t="s">
        <v>1368</v>
      </c>
      <c r="F212" s="279" t="s">
        <v>1273</v>
      </c>
      <c r="G212" s="382">
        <v>600</v>
      </c>
      <c r="H212" s="382">
        <v>100</v>
      </c>
      <c r="I212" s="382">
        <v>600</v>
      </c>
      <c r="J212" s="237">
        <f t="shared" si="28"/>
        <v>1300</v>
      </c>
      <c r="K212" s="273">
        <v>15.68</v>
      </c>
      <c r="L212" s="274">
        <f t="shared" si="25"/>
        <v>20.46</v>
      </c>
      <c r="M212" s="275">
        <f t="shared" si="26"/>
        <v>26598</v>
      </c>
    </row>
    <row r="213" spans="2:14" s="250" customFormat="1">
      <c r="B213" s="269">
        <f t="shared" si="27"/>
        <v>188</v>
      </c>
      <c r="C213" s="270">
        <v>171346</v>
      </c>
      <c r="D213" s="277" t="s">
        <v>122</v>
      </c>
      <c r="E213" s="278" t="s">
        <v>1370</v>
      </c>
      <c r="F213" s="279" t="s">
        <v>1273</v>
      </c>
      <c r="G213" s="382">
        <v>500</v>
      </c>
      <c r="H213" s="382">
        <v>100</v>
      </c>
      <c r="I213" s="382">
        <v>500</v>
      </c>
      <c r="J213" s="237">
        <f t="shared" si="28"/>
        <v>1100</v>
      </c>
      <c r="K213" s="273">
        <v>24.33</v>
      </c>
      <c r="L213" s="274">
        <f t="shared" si="25"/>
        <v>31.75</v>
      </c>
      <c r="M213" s="275">
        <f t="shared" si="26"/>
        <v>34925</v>
      </c>
    </row>
    <row r="214" spans="2:14" s="250" customFormat="1">
      <c r="B214" s="269">
        <f t="shared" si="27"/>
        <v>189</v>
      </c>
      <c r="C214" s="270">
        <v>171413</v>
      </c>
      <c r="D214" s="270" t="s">
        <v>122</v>
      </c>
      <c r="E214" s="280" t="s">
        <v>1372</v>
      </c>
      <c r="F214" s="272" t="s">
        <v>1273</v>
      </c>
      <c r="G214" s="381">
        <v>100</v>
      </c>
      <c r="H214" s="381">
        <v>50</v>
      </c>
      <c r="I214" s="381">
        <v>100</v>
      </c>
      <c r="J214" s="237">
        <f t="shared" si="28"/>
        <v>250</v>
      </c>
      <c r="K214" s="273">
        <v>3.52</v>
      </c>
      <c r="L214" s="274">
        <f t="shared" si="25"/>
        <v>4.59</v>
      </c>
      <c r="M214" s="275">
        <f t="shared" si="26"/>
        <v>1147.5</v>
      </c>
    </row>
    <row r="215" spans="2:14" s="250" customFormat="1">
      <c r="B215" s="269">
        <f t="shared" si="27"/>
        <v>190</v>
      </c>
      <c r="C215" s="270">
        <v>171413</v>
      </c>
      <c r="D215" s="270" t="s">
        <v>122</v>
      </c>
      <c r="E215" s="271" t="s">
        <v>1374</v>
      </c>
      <c r="F215" s="272" t="s">
        <v>1273</v>
      </c>
      <c r="G215" s="381">
        <v>100</v>
      </c>
      <c r="H215" s="381">
        <v>50</v>
      </c>
      <c r="I215" s="381">
        <v>100</v>
      </c>
      <c r="J215" s="237">
        <f t="shared" si="28"/>
        <v>250</v>
      </c>
      <c r="K215" s="273">
        <v>3.52</v>
      </c>
      <c r="L215" s="274">
        <f t="shared" si="25"/>
        <v>4.59</v>
      </c>
      <c r="M215" s="275">
        <f t="shared" si="26"/>
        <v>1147.5</v>
      </c>
      <c r="N215" s="250" t="s">
        <v>1375</v>
      </c>
    </row>
    <row r="216" spans="2:14" s="250" customFormat="1">
      <c r="B216" s="269">
        <f t="shared" si="27"/>
        <v>191</v>
      </c>
      <c r="C216" s="270">
        <v>171413</v>
      </c>
      <c r="D216" s="270" t="s">
        <v>122</v>
      </c>
      <c r="E216" s="271" t="s">
        <v>1377</v>
      </c>
      <c r="F216" s="272" t="s">
        <v>1273</v>
      </c>
      <c r="G216" s="381">
        <v>100</v>
      </c>
      <c r="H216" s="381">
        <v>50</v>
      </c>
      <c r="I216" s="381">
        <v>100</v>
      </c>
      <c r="J216" s="237">
        <f t="shared" si="28"/>
        <v>250</v>
      </c>
      <c r="K216" s="273">
        <v>9.32</v>
      </c>
      <c r="L216" s="274">
        <f t="shared" si="25"/>
        <v>12.16</v>
      </c>
      <c r="M216" s="275">
        <f t="shared" si="26"/>
        <v>3040</v>
      </c>
      <c r="N216" s="250" t="s">
        <v>1375</v>
      </c>
    </row>
    <row r="217" spans="2:14" s="250" customFormat="1">
      <c r="B217" s="269">
        <f t="shared" si="27"/>
        <v>192</v>
      </c>
      <c r="C217" s="270">
        <v>171413</v>
      </c>
      <c r="D217" s="270" t="s">
        <v>122</v>
      </c>
      <c r="E217" s="271" t="s">
        <v>1379</v>
      </c>
      <c r="F217" s="272" t="s">
        <v>1273</v>
      </c>
      <c r="G217" s="381">
        <v>100</v>
      </c>
      <c r="H217" s="381">
        <v>50</v>
      </c>
      <c r="I217" s="381">
        <v>100</v>
      </c>
      <c r="J217" s="237">
        <f t="shared" si="28"/>
        <v>250</v>
      </c>
      <c r="K217" s="273">
        <v>35.159999999999997</v>
      </c>
      <c r="L217" s="274">
        <f t="shared" si="25"/>
        <v>45.89</v>
      </c>
      <c r="M217" s="275">
        <f t="shared" si="26"/>
        <v>11472.5</v>
      </c>
      <c r="N217" s="250" t="s">
        <v>1375</v>
      </c>
    </row>
    <row r="218" spans="2:14" s="250" customFormat="1">
      <c r="B218" s="269">
        <f t="shared" si="27"/>
        <v>193</v>
      </c>
      <c r="C218" s="270">
        <v>171413</v>
      </c>
      <c r="D218" s="270" t="s">
        <v>122</v>
      </c>
      <c r="E218" s="271" t="s">
        <v>1381</v>
      </c>
      <c r="F218" s="272" t="s">
        <v>1273</v>
      </c>
      <c r="G218" s="381">
        <v>100</v>
      </c>
      <c r="H218" s="381">
        <v>50</v>
      </c>
      <c r="I218" s="381">
        <v>100</v>
      </c>
      <c r="J218" s="237">
        <f t="shared" si="28"/>
        <v>250</v>
      </c>
      <c r="K218" s="273">
        <v>3.96</v>
      </c>
      <c r="L218" s="274">
        <f t="shared" si="25"/>
        <v>5.17</v>
      </c>
      <c r="M218" s="275">
        <f t="shared" si="26"/>
        <v>1292.5</v>
      </c>
      <c r="N218" s="250" t="s">
        <v>1375</v>
      </c>
    </row>
    <row r="219" spans="2:14" s="250" customFormat="1">
      <c r="B219" s="269">
        <f t="shared" si="27"/>
        <v>194</v>
      </c>
      <c r="C219" s="270">
        <v>171413</v>
      </c>
      <c r="D219" s="270" t="s">
        <v>122</v>
      </c>
      <c r="E219" s="271" t="s">
        <v>1383</v>
      </c>
      <c r="F219" s="272" t="s">
        <v>1273</v>
      </c>
      <c r="G219" s="381">
        <v>100</v>
      </c>
      <c r="H219" s="381">
        <v>50</v>
      </c>
      <c r="I219" s="381">
        <v>100</v>
      </c>
      <c r="J219" s="237">
        <f t="shared" si="28"/>
        <v>250</v>
      </c>
      <c r="K219" s="273">
        <v>12.63</v>
      </c>
      <c r="L219" s="274">
        <f t="shared" si="25"/>
        <v>16.48</v>
      </c>
      <c r="M219" s="275">
        <f t="shared" si="26"/>
        <v>4120</v>
      </c>
      <c r="N219" s="250" t="s">
        <v>1375</v>
      </c>
    </row>
    <row r="220" spans="2:14" s="250" customFormat="1">
      <c r="B220" s="269">
        <f t="shared" si="27"/>
        <v>195</v>
      </c>
      <c r="C220" s="270">
        <v>171411</v>
      </c>
      <c r="D220" s="270" t="s">
        <v>122</v>
      </c>
      <c r="E220" s="271" t="s">
        <v>1385</v>
      </c>
      <c r="F220" s="272" t="s">
        <v>1273</v>
      </c>
      <c r="G220" s="381">
        <v>1000</v>
      </c>
      <c r="H220" s="381">
        <v>500</v>
      </c>
      <c r="I220" s="381">
        <v>1000</v>
      </c>
      <c r="J220" s="237">
        <f t="shared" si="28"/>
        <v>2500</v>
      </c>
      <c r="K220" s="273">
        <v>1.63</v>
      </c>
      <c r="L220" s="274">
        <f t="shared" si="25"/>
        <v>2.13</v>
      </c>
      <c r="M220" s="275">
        <f t="shared" si="26"/>
        <v>5325</v>
      </c>
    </row>
    <row r="221" spans="2:14" s="250" customFormat="1">
      <c r="B221" s="269">
        <f t="shared" si="27"/>
        <v>196</v>
      </c>
      <c r="C221" s="270">
        <v>171412</v>
      </c>
      <c r="D221" s="270" t="s">
        <v>122</v>
      </c>
      <c r="E221" s="271" t="s">
        <v>1387</v>
      </c>
      <c r="F221" s="272" t="s">
        <v>1273</v>
      </c>
      <c r="G221" s="381">
        <v>1000</v>
      </c>
      <c r="H221" s="381">
        <v>500</v>
      </c>
      <c r="I221" s="381">
        <v>1000</v>
      </c>
      <c r="J221" s="237">
        <f t="shared" si="28"/>
        <v>2500</v>
      </c>
      <c r="K221" s="273">
        <v>1.82</v>
      </c>
      <c r="L221" s="274">
        <f t="shared" si="25"/>
        <v>2.38</v>
      </c>
      <c r="M221" s="275">
        <f t="shared" si="26"/>
        <v>5950</v>
      </c>
      <c r="N221" s="250" t="s">
        <v>1388</v>
      </c>
    </row>
    <row r="222" spans="2:14" s="250" customFormat="1" ht="30">
      <c r="B222" s="269">
        <f t="shared" si="27"/>
        <v>197</v>
      </c>
      <c r="C222" s="270">
        <v>171413</v>
      </c>
      <c r="D222" s="270" t="s">
        <v>122</v>
      </c>
      <c r="E222" s="271" t="s">
        <v>1390</v>
      </c>
      <c r="F222" s="272" t="s">
        <v>1273</v>
      </c>
      <c r="G222" s="381">
        <v>1000</v>
      </c>
      <c r="H222" s="381">
        <v>200</v>
      </c>
      <c r="I222" s="381">
        <v>1000</v>
      </c>
      <c r="J222" s="237">
        <f t="shared" si="28"/>
        <v>2200</v>
      </c>
      <c r="K222" s="273">
        <v>2.2999999999999998</v>
      </c>
      <c r="L222" s="274">
        <f t="shared" si="25"/>
        <v>3</v>
      </c>
      <c r="M222" s="275">
        <f t="shared" si="26"/>
        <v>6600</v>
      </c>
      <c r="N222" s="250" t="s">
        <v>1388</v>
      </c>
    </row>
    <row r="223" spans="2:14" s="250" customFormat="1" ht="30">
      <c r="B223" s="269">
        <f t="shared" si="27"/>
        <v>198</v>
      </c>
      <c r="C223" s="270">
        <v>171414</v>
      </c>
      <c r="D223" s="270" t="s">
        <v>122</v>
      </c>
      <c r="E223" s="271" t="s">
        <v>1392</v>
      </c>
      <c r="F223" s="272" t="s">
        <v>1273</v>
      </c>
      <c r="G223" s="381">
        <v>1000</v>
      </c>
      <c r="H223" s="381">
        <v>200</v>
      </c>
      <c r="I223" s="381">
        <v>1000</v>
      </c>
      <c r="J223" s="237">
        <f t="shared" si="28"/>
        <v>2200</v>
      </c>
      <c r="K223" s="273">
        <v>2.4300000000000002</v>
      </c>
      <c r="L223" s="274">
        <f t="shared" si="25"/>
        <v>3.17</v>
      </c>
      <c r="M223" s="275">
        <f t="shared" si="26"/>
        <v>6974</v>
      </c>
      <c r="N223" s="250" t="s">
        <v>1388</v>
      </c>
    </row>
    <row r="224" spans="2:14" s="250" customFormat="1">
      <c r="B224" s="269">
        <f t="shared" si="27"/>
        <v>199</v>
      </c>
      <c r="C224" s="270">
        <v>171415</v>
      </c>
      <c r="D224" s="270" t="s">
        <v>122</v>
      </c>
      <c r="E224" s="271" t="s">
        <v>1394</v>
      </c>
      <c r="F224" s="272" t="s">
        <v>1273</v>
      </c>
      <c r="G224" s="381">
        <v>1000</v>
      </c>
      <c r="H224" s="381">
        <v>200</v>
      </c>
      <c r="I224" s="381">
        <v>1000</v>
      </c>
      <c r="J224" s="237">
        <f t="shared" si="28"/>
        <v>2200</v>
      </c>
      <c r="K224" s="273">
        <v>2.48</v>
      </c>
      <c r="L224" s="274">
        <f t="shared" si="25"/>
        <v>3.24</v>
      </c>
      <c r="M224" s="275">
        <f t="shared" si="26"/>
        <v>7128.0000000000009</v>
      </c>
      <c r="N224" s="250" t="s">
        <v>1388</v>
      </c>
    </row>
    <row r="225" spans="2:14" s="250" customFormat="1" ht="30">
      <c r="B225" s="269">
        <f t="shared" si="27"/>
        <v>200</v>
      </c>
      <c r="C225" s="270">
        <v>171416</v>
      </c>
      <c r="D225" s="270" t="s">
        <v>122</v>
      </c>
      <c r="E225" s="271" t="s">
        <v>1396</v>
      </c>
      <c r="F225" s="272" t="s">
        <v>1273</v>
      </c>
      <c r="G225" s="381">
        <v>1000</v>
      </c>
      <c r="H225" s="381">
        <v>200</v>
      </c>
      <c r="I225" s="381">
        <v>1000</v>
      </c>
      <c r="J225" s="237">
        <f t="shared" si="28"/>
        <v>2200</v>
      </c>
      <c r="K225" s="273">
        <v>2.84</v>
      </c>
      <c r="L225" s="274">
        <f t="shared" si="25"/>
        <v>3.71</v>
      </c>
      <c r="M225" s="275">
        <f t="shared" si="26"/>
        <v>8162</v>
      </c>
      <c r="N225" s="250" t="s">
        <v>1388</v>
      </c>
    </row>
    <row r="226" spans="2:14" s="250" customFormat="1">
      <c r="B226" s="269">
        <f t="shared" si="27"/>
        <v>201</v>
      </c>
      <c r="C226" s="270">
        <v>171417</v>
      </c>
      <c r="D226" s="270" t="s">
        <v>122</v>
      </c>
      <c r="E226" s="271" t="s">
        <v>1398</v>
      </c>
      <c r="F226" s="272" t="s">
        <v>1273</v>
      </c>
      <c r="G226" s="381">
        <v>1000</v>
      </c>
      <c r="H226" s="381">
        <v>200</v>
      </c>
      <c r="I226" s="381">
        <v>1000</v>
      </c>
      <c r="J226" s="237">
        <f t="shared" si="28"/>
        <v>2200</v>
      </c>
      <c r="K226" s="273">
        <v>3.44</v>
      </c>
      <c r="L226" s="274">
        <f t="shared" si="25"/>
        <v>4.49</v>
      </c>
      <c r="M226" s="275">
        <f t="shared" si="26"/>
        <v>9878</v>
      </c>
      <c r="N226" s="250" t="s">
        <v>1388</v>
      </c>
    </row>
    <row r="227" spans="2:14" s="250" customFormat="1">
      <c r="B227" s="269">
        <f t="shared" si="27"/>
        <v>202</v>
      </c>
      <c r="C227" s="270">
        <v>171418</v>
      </c>
      <c r="D227" s="270" t="s">
        <v>122</v>
      </c>
      <c r="E227" s="271" t="s">
        <v>1400</v>
      </c>
      <c r="F227" s="272" t="s">
        <v>1273</v>
      </c>
      <c r="G227" s="381">
        <v>800</v>
      </c>
      <c r="H227" s="381">
        <v>200</v>
      </c>
      <c r="I227" s="381">
        <v>800</v>
      </c>
      <c r="J227" s="237">
        <f t="shared" si="28"/>
        <v>1800</v>
      </c>
      <c r="K227" s="273">
        <v>4.2699999999999996</v>
      </c>
      <c r="L227" s="274">
        <f t="shared" si="25"/>
        <v>5.57</v>
      </c>
      <c r="M227" s="275">
        <f t="shared" si="26"/>
        <v>10026</v>
      </c>
      <c r="N227" s="250" t="s">
        <v>1388</v>
      </c>
    </row>
    <row r="228" spans="2:14" s="250" customFormat="1" ht="30">
      <c r="B228" s="269">
        <f t="shared" si="27"/>
        <v>203</v>
      </c>
      <c r="C228" s="270" t="s">
        <v>1401</v>
      </c>
      <c r="D228" s="270" t="s">
        <v>119</v>
      </c>
      <c r="E228" s="271" t="s">
        <v>1402</v>
      </c>
      <c r="F228" s="272" t="s">
        <v>1273</v>
      </c>
      <c r="G228" s="381">
        <v>1000</v>
      </c>
      <c r="H228" s="381">
        <v>500</v>
      </c>
      <c r="I228" s="381">
        <v>1000</v>
      </c>
      <c r="J228" s="237">
        <f t="shared" si="28"/>
        <v>2500</v>
      </c>
      <c r="K228" s="273">
        <v>9.92</v>
      </c>
      <c r="L228" s="274">
        <f t="shared" si="25"/>
        <v>12.95</v>
      </c>
      <c r="M228" s="275">
        <f t="shared" si="26"/>
        <v>32375</v>
      </c>
    </row>
    <row r="229" spans="2:14" s="250" customFormat="1" ht="30">
      <c r="B229" s="269">
        <f t="shared" si="27"/>
        <v>204</v>
      </c>
      <c r="C229" s="270" t="s">
        <v>1403</v>
      </c>
      <c r="D229" s="270" t="s">
        <v>119</v>
      </c>
      <c r="E229" s="271" t="s">
        <v>1404</v>
      </c>
      <c r="F229" s="272" t="s">
        <v>1273</v>
      </c>
      <c r="G229" s="381">
        <v>900</v>
      </c>
      <c r="H229" s="381">
        <v>300</v>
      </c>
      <c r="I229" s="381">
        <v>900</v>
      </c>
      <c r="J229" s="237">
        <f t="shared" si="28"/>
        <v>2100</v>
      </c>
      <c r="K229" s="273">
        <v>14.48</v>
      </c>
      <c r="L229" s="274">
        <f t="shared" si="25"/>
        <v>18.899999999999999</v>
      </c>
      <c r="M229" s="275">
        <f t="shared" si="26"/>
        <v>39690</v>
      </c>
    </row>
    <row r="230" spans="2:14" s="250" customFormat="1" ht="30">
      <c r="B230" s="269">
        <f t="shared" si="27"/>
        <v>205</v>
      </c>
      <c r="C230" s="270" t="s">
        <v>1403</v>
      </c>
      <c r="D230" s="270" t="s">
        <v>119</v>
      </c>
      <c r="E230" s="271" t="s">
        <v>1406</v>
      </c>
      <c r="F230" s="272" t="s">
        <v>1273</v>
      </c>
      <c r="G230" s="381">
        <v>850</v>
      </c>
      <c r="H230" s="381">
        <v>200</v>
      </c>
      <c r="I230" s="381">
        <v>850</v>
      </c>
      <c r="J230" s="237">
        <f t="shared" si="28"/>
        <v>1900</v>
      </c>
      <c r="K230" s="273">
        <v>21.25</v>
      </c>
      <c r="L230" s="274">
        <f t="shared" si="25"/>
        <v>27.73</v>
      </c>
      <c r="M230" s="275">
        <f t="shared" si="26"/>
        <v>52687</v>
      </c>
      <c r="N230" s="250" t="s">
        <v>1375</v>
      </c>
    </row>
    <row r="231" spans="2:14" s="250" customFormat="1" ht="30">
      <c r="B231" s="269">
        <f t="shared" si="27"/>
        <v>206</v>
      </c>
      <c r="C231" s="270" t="s">
        <v>1403</v>
      </c>
      <c r="D231" s="270" t="s">
        <v>119</v>
      </c>
      <c r="E231" s="271" t="s">
        <v>1408</v>
      </c>
      <c r="F231" s="272" t="s">
        <v>1273</v>
      </c>
      <c r="G231" s="381">
        <v>500</v>
      </c>
      <c r="H231" s="381">
        <v>100</v>
      </c>
      <c r="I231" s="381">
        <v>500</v>
      </c>
      <c r="J231" s="237">
        <f t="shared" si="28"/>
        <v>1100</v>
      </c>
      <c r="K231" s="273">
        <v>29.42</v>
      </c>
      <c r="L231" s="274">
        <f t="shared" si="25"/>
        <v>38.4</v>
      </c>
      <c r="M231" s="275">
        <f t="shared" si="26"/>
        <v>42240</v>
      </c>
      <c r="N231" s="250" t="s">
        <v>1375</v>
      </c>
    </row>
    <row r="232" spans="2:14" s="250" customFormat="1" ht="30">
      <c r="B232" s="269">
        <f t="shared" si="27"/>
        <v>207</v>
      </c>
      <c r="C232" s="270" t="s">
        <v>1409</v>
      </c>
      <c r="D232" s="270" t="s">
        <v>119</v>
      </c>
      <c r="E232" s="271" t="s">
        <v>1410</v>
      </c>
      <c r="F232" s="272" t="s">
        <v>1273</v>
      </c>
      <c r="G232" s="381">
        <v>1000</v>
      </c>
      <c r="H232" s="381">
        <v>200</v>
      </c>
      <c r="I232" s="381">
        <v>1000</v>
      </c>
      <c r="J232" s="237">
        <f t="shared" si="28"/>
        <v>2200</v>
      </c>
      <c r="K232" s="273">
        <v>12.66</v>
      </c>
      <c r="L232" s="274">
        <f t="shared" si="25"/>
        <v>16.52</v>
      </c>
      <c r="M232" s="275">
        <f t="shared" si="26"/>
        <v>36344</v>
      </c>
    </row>
    <row r="233" spans="2:14" s="250" customFormat="1" ht="30">
      <c r="B233" s="269">
        <f t="shared" si="27"/>
        <v>208</v>
      </c>
      <c r="C233" s="270" t="s">
        <v>1411</v>
      </c>
      <c r="D233" s="270" t="s">
        <v>119</v>
      </c>
      <c r="E233" s="271" t="s">
        <v>1412</v>
      </c>
      <c r="F233" s="272" t="s">
        <v>1273</v>
      </c>
      <c r="G233" s="381">
        <v>900</v>
      </c>
      <c r="H233" s="381">
        <v>200</v>
      </c>
      <c r="I233" s="381">
        <v>900</v>
      </c>
      <c r="J233" s="237">
        <f t="shared" si="28"/>
        <v>2000</v>
      </c>
      <c r="K233" s="273">
        <v>17.87</v>
      </c>
      <c r="L233" s="274">
        <f t="shared" si="25"/>
        <v>23.32</v>
      </c>
      <c r="M233" s="275">
        <f t="shared" si="26"/>
        <v>46640</v>
      </c>
    </row>
    <row r="234" spans="2:14" s="250" customFormat="1" ht="30">
      <c r="B234" s="269">
        <f t="shared" si="27"/>
        <v>209</v>
      </c>
      <c r="C234" s="270" t="s">
        <v>1411</v>
      </c>
      <c r="D234" s="270" t="s">
        <v>119</v>
      </c>
      <c r="E234" s="271" t="s">
        <v>1414</v>
      </c>
      <c r="F234" s="272" t="s">
        <v>1273</v>
      </c>
      <c r="G234" s="381">
        <v>850</v>
      </c>
      <c r="H234" s="381">
        <v>100</v>
      </c>
      <c r="I234" s="381">
        <v>850</v>
      </c>
      <c r="J234" s="237">
        <f t="shared" si="28"/>
        <v>1800</v>
      </c>
      <c r="K234" s="273">
        <v>29.8</v>
      </c>
      <c r="L234" s="274">
        <f t="shared" si="25"/>
        <v>38.89</v>
      </c>
      <c r="M234" s="275">
        <f t="shared" si="26"/>
        <v>70002</v>
      </c>
      <c r="N234" s="250" t="s">
        <v>1375</v>
      </c>
    </row>
    <row r="235" spans="2:14" s="250" customFormat="1" ht="30">
      <c r="B235" s="269">
        <f t="shared" si="27"/>
        <v>210</v>
      </c>
      <c r="C235" s="270" t="s">
        <v>1411</v>
      </c>
      <c r="D235" s="270" t="s">
        <v>119</v>
      </c>
      <c r="E235" s="271" t="s">
        <v>1416</v>
      </c>
      <c r="F235" s="272" t="s">
        <v>1273</v>
      </c>
      <c r="G235" s="381">
        <v>500</v>
      </c>
      <c r="H235" s="381">
        <v>100</v>
      </c>
      <c r="I235" s="381">
        <v>500</v>
      </c>
      <c r="J235" s="237">
        <f t="shared" si="28"/>
        <v>1100</v>
      </c>
      <c r="K235" s="273">
        <v>38.880000000000003</v>
      </c>
      <c r="L235" s="274">
        <f t="shared" si="25"/>
        <v>50.74</v>
      </c>
      <c r="M235" s="275">
        <f t="shared" si="26"/>
        <v>55814</v>
      </c>
      <c r="N235" s="250" t="s">
        <v>1375</v>
      </c>
    </row>
    <row r="236" spans="2:14" s="250" customFormat="1" ht="30">
      <c r="B236" s="269">
        <f t="shared" si="27"/>
        <v>211</v>
      </c>
      <c r="C236" s="270" t="s">
        <v>1417</v>
      </c>
      <c r="D236" s="270" t="s">
        <v>119</v>
      </c>
      <c r="E236" s="271" t="s">
        <v>1418</v>
      </c>
      <c r="F236" s="272" t="s">
        <v>1273</v>
      </c>
      <c r="G236" s="381">
        <v>1000</v>
      </c>
      <c r="H236" s="381">
        <v>50</v>
      </c>
      <c r="I236" s="381">
        <v>1000</v>
      </c>
      <c r="J236" s="237">
        <f t="shared" si="28"/>
        <v>2050</v>
      </c>
      <c r="K236" s="273">
        <v>12.03</v>
      </c>
      <c r="L236" s="274">
        <f t="shared" si="25"/>
        <v>15.7</v>
      </c>
      <c r="M236" s="275">
        <f t="shared" si="26"/>
        <v>32185</v>
      </c>
    </row>
    <row r="237" spans="2:14" s="250" customFormat="1" ht="30">
      <c r="B237" s="269">
        <f t="shared" si="27"/>
        <v>212</v>
      </c>
      <c r="C237" s="270" t="s">
        <v>1419</v>
      </c>
      <c r="D237" s="270" t="s">
        <v>119</v>
      </c>
      <c r="E237" s="271" t="s">
        <v>1420</v>
      </c>
      <c r="F237" s="272" t="s">
        <v>1273</v>
      </c>
      <c r="G237" s="381">
        <v>900</v>
      </c>
      <c r="H237" s="381">
        <v>100</v>
      </c>
      <c r="I237" s="381">
        <v>900</v>
      </c>
      <c r="J237" s="237">
        <f t="shared" si="28"/>
        <v>1900</v>
      </c>
      <c r="K237" s="273">
        <v>14.82</v>
      </c>
      <c r="L237" s="274">
        <f t="shared" si="25"/>
        <v>19.34</v>
      </c>
      <c r="M237" s="275">
        <f t="shared" si="26"/>
        <v>36746</v>
      </c>
    </row>
    <row r="238" spans="2:14" s="250" customFormat="1" ht="30">
      <c r="B238" s="269">
        <f t="shared" si="27"/>
        <v>213</v>
      </c>
      <c r="C238" s="270" t="s">
        <v>1419</v>
      </c>
      <c r="D238" s="270" t="s">
        <v>119</v>
      </c>
      <c r="E238" s="271" t="s">
        <v>1422</v>
      </c>
      <c r="F238" s="272" t="s">
        <v>1273</v>
      </c>
      <c r="G238" s="381">
        <v>850</v>
      </c>
      <c r="H238" s="381">
        <v>50</v>
      </c>
      <c r="I238" s="381">
        <v>850</v>
      </c>
      <c r="J238" s="237">
        <f t="shared" si="28"/>
        <v>1750</v>
      </c>
      <c r="K238" s="273">
        <v>25.75</v>
      </c>
      <c r="L238" s="274">
        <f t="shared" si="25"/>
        <v>33.61</v>
      </c>
      <c r="M238" s="275">
        <f t="shared" si="26"/>
        <v>58817.5</v>
      </c>
      <c r="N238" s="250" t="s">
        <v>1375</v>
      </c>
    </row>
    <row r="239" spans="2:14" s="250" customFormat="1" ht="30">
      <c r="B239" s="269">
        <f t="shared" si="27"/>
        <v>214</v>
      </c>
      <c r="C239" s="270" t="s">
        <v>1419</v>
      </c>
      <c r="D239" s="270" t="s">
        <v>119</v>
      </c>
      <c r="E239" s="271" t="s">
        <v>1424</v>
      </c>
      <c r="F239" s="272" t="s">
        <v>1273</v>
      </c>
      <c r="G239" s="381">
        <v>500</v>
      </c>
      <c r="H239" s="381">
        <v>100</v>
      </c>
      <c r="I239" s="381">
        <v>500</v>
      </c>
      <c r="J239" s="237">
        <f t="shared" si="28"/>
        <v>1100</v>
      </c>
      <c r="K239" s="273">
        <v>35.82</v>
      </c>
      <c r="L239" s="274">
        <f t="shared" si="25"/>
        <v>46.75</v>
      </c>
      <c r="M239" s="275">
        <f t="shared" si="26"/>
        <v>51425</v>
      </c>
      <c r="N239" s="250" t="s">
        <v>1375</v>
      </c>
    </row>
    <row r="240" spans="2:14" s="250" customFormat="1" ht="30">
      <c r="B240" s="269">
        <f t="shared" si="27"/>
        <v>215</v>
      </c>
      <c r="C240" s="270" t="s">
        <v>1425</v>
      </c>
      <c r="D240" s="270" t="s">
        <v>119</v>
      </c>
      <c r="E240" s="271" t="s">
        <v>1426</v>
      </c>
      <c r="F240" s="272" t="s">
        <v>1273</v>
      </c>
      <c r="G240" s="381">
        <v>1500</v>
      </c>
      <c r="H240" s="381">
        <v>100</v>
      </c>
      <c r="I240" s="381">
        <v>1500</v>
      </c>
      <c r="J240" s="237">
        <f t="shared" si="28"/>
        <v>3100</v>
      </c>
      <c r="K240" s="273">
        <v>15.55</v>
      </c>
      <c r="L240" s="274">
        <f t="shared" si="25"/>
        <v>20.29</v>
      </c>
      <c r="M240" s="275">
        <f t="shared" si="26"/>
        <v>62899</v>
      </c>
    </row>
    <row r="241" spans="2:14" s="250" customFormat="1" ht="30">
      <c r="B241" s="269">
        <f t="shared" si="27"/>
        <v>216</v>
      </c>
      <c r="C241" s="270" t="s">
        <v>1427</v>
      </c>
      <c r="D241" s="270" t="s">
        <v>119</v>
      </c>
      <c r="E241" s="271" t="s">
        <v>1428</v>
      </c>
      <c r="F241" s="272" t="s">
        <v>1273</v>
      </c>
      <c r="G241" s="381">
        <v>900</v>
      </c>
      <c r="H241" s="381">
        <v>50</v>
      </c>
      <c r="I241" s="381">
        <v>900</v>
      </c>
      <c r="J241" s="237">
        <f t="shared" si="28"/>
        <v>1850</v>
      </c>
      <c r="K241" s="273">
        <v>18.5</v>
      </c>
      <c r="L241" s="274">
        <f t="shared" si="25"/>
        <v>24.14</v>
      </c>
      <c r="M241" s="275">
        <f t="shared" si="26"/>
        <v>44659</v>
      </c>
    </row>
    <row r="242" spans="2:14" s="250" customFormat="1" ht="30">
      <c r="B242" s="269">
        <f t="shared" si="27"/>
        <v>217</v>
      </c>
      <c r="C242" s="270" t="s">
        <v>1430</v>
      </c>
      <c r="D242" s="270" t="s">
        <v>119</v>
      </c>
      <c r="E242" s="271" t="s">
        <v>1431</v>
      </c>
      <c r="F242" s="272" t="s">
        <v>1273</v>
      </c>
      <c r="G242" s="381">
        <v>850</v>
      </c>
      <c r="H242" s="381">
        <v>50</v>
      </c>
      <c r="I242" s="381">
        <v>850</v>
      </c>
      <c r="J242" s="237">
        <f t="shared" si="28"/>
        <v>1750</v>
      </c>
      <c r="K242" s="273">
        <v>30.57</v>
      </c>
      <c r="L242" s="274">
        <f t="shared" si="25"/>
        <v>39.9</v>
      </c>
      <c r="M242" s="275">
        <f t="shared" si="26"/>
        <v>69825</v>
      </c>
      <c r="N242" s="250" t="s">
        <v>1375</v>
      </c>
    </row>
    <row r="243" spans="2:14" s="250" customFormat="1" ht="30">
      <c r="B243" s="269">
        <f t="shared" si="27"/>
        <v>218</v>
      </c>
      <c r="C243" s="270" t="s">
        <v>1409</v>
      </c>
      <c r="D243" s="270" t="s">
        <v>119</v>
      </c>
      <c r="E243" s="271" t="s">
        <v>1433</v>
      </c>
      <c r="F243" s="272" t="s">
        <v>1273</v>
      </c>
      <c r="G243" s="381">
        <v>500</v>
      </c>
      <c r="H243" s="381">
        <v>50</v>
      </c>
      <c r="I243" s="381">
        <v>500</v>
      </c>
      <c r="J243" s="237">
        <f t="shared" si="28"/>
        <v>1050</v>
      </c>
      <c r="K243" s="273">
        <v>43.31</v>
      </c>
      <c r="L243" s="274">
        <f t="shared" si="25"/>
        <v>56.52</v>
      </c>
      <c r="M243" s="275">
        <f t="shared" si="26"/>
        <v>59346</v>
      </c>
      <c r="N243" s="250" t="s">
        <v>1375</v>
      </c>
    </row>
    <row r="244" spans="2:14" s="250" customFormat="1">
      <c r="B244" s="269">
        <f t="shared" si="27"/>
        <v>219</v>
      </c>
      <c r="C244" s="270">
        <v>170948</v>
      </c>
      <c r="D244" s="270" t="s">
        <v>122</v>
      </c>
      <c r="E244" s="271" t="s">
        <v>1435</v>
      </c>
      <c r="F244" s="272" t="s">
        <v>1273</v>
      </c>
      <c r="G244" s="381">
        <v>300</v>
      </c>
      <c r="H244" s="381">
        <v>100</v>
      </c>
      <c r="I244" s="381">
        <v>300</v>
      </c>
      <c r="J244" s="237">
        <f t="shared" si="28"/>
        <v>700</v>
      </c>
      <c r="K244" s="273">
        <v>22.24</v>
      </c>
      <c r="L244" s="274">
        <f t="shared" si="25"/>
        <v>29.03</v>
      </c>
      <c r="M244" s="275">
        <f t="shared" si="26"/>
        <v>20321</v>
      </c>
    </row>
    <row r="245" spans="2:14" s="250" customFormat="1">
      <c r="B245" s="269">
        <f t="shared" si="27"/>
        <v>220</v>
      </c>
      <c r="C245" s="270">
        <v>170949</v>
      </c>
      <c r="D245" s="270" t="s">
        <v>122</v>
      </c>
      <c r="E245" s="271" t="s">
        <v>1437</v>
      </c>
      <c r="F245" s="272" t="s">
        <v>1273</v>
      </c>
      <c r="G245" s="381">
        <v>300</v>
      </c>
      <c r="H245" s="381">
        <v>100</v>
      </c>
      <c r="I245" s="381">
        <v>300</v>
      </c>
      <c r="J245" s="237">
        <f t="shared" si="28"/>
        <v>700</v>
      </c>
      <c r="K245" s="273">
        <v>29.24</v>
      </c>
      <c r="L245" s="274">
        <f t="shared" si="25"/>
        <v>38.159999999999997</v>
      </c>
      <c r="M245" s="275">
        <f t="shared" si="26"/>
        <v>26711.999999999996</v>
      </c>
    </row>
    <row r="246" spans="2:14" s="250" customFormat="1">
      <c r="B246" s="269">
        <f t="shared" si="27"/>
        <v>221</v>
      </c>
      <c r="C246" s="270">
        <v>170950</v>
      </c>
      <c r="D246" s="270" t="s">
        <v>122</v>
      </c>
      <c r="E246" s="271" t="s">
        <v>1439</v>
      </c>
      <c r="F246" s="272" t="s">
        <v>1273</v>
      </c>
      <c r="G246" s="381">
        <v>300</v>
      </c>
      <c r="H246" s="381">
        <v>50</v>
      </c>
      <c r="I246" s="381">
        <v>300</v>
      </c>
      <c r="J246" s="237">
        <f t="shared" si="28"/>
        <v>650</v>
      </c>
      <c r="K246" s="273">
        <v>6.34</v>
      </c>
      <c r="L246" s="274">
        <f t="shared" si="25"/>
        <v>8.27</v>
      </c>
      <c r="M246" s="275">
        <f t="shared" si="26"/>
        <v>5375.5</v>
      </c>
    </row>
    <row r="247" spans="2:14" s="250" customFormat="1">
      <c r="B247" s="269">
        <f t="shared" si="27"/>
        <v>222</v>
      </c>
      <c r="C247" s="270">
        <v>170951</v>
      </c>
      <c r="D247" s="270" t="s">
        <v>122</v>
      </c>
      <c r="E247" s="271" t="s">
        <v>1744</v>
      </c>
      <c r="F247" s="272" t="s">
        <v>1273</v>
      </c>
      <c r="G247" s="381">
        <v>300</v>
      </c>
      <c r="H247" s="381">
        <v>50</v>
      </c>
      <c r="I247" s="381">
        <v>300</v>
      </c>
      <c r="J247" s="237">
        <f t="shared" si="28"/>
        <v>650</v>
      </c>
      <c r="K247" s="273">
        <v>8.39</v>
      </c>
      <c r="L247" s="274">
        <f t="shared" si="25"/>
        <v>10.95</v>
      </c>
      <c r="M247" s="275">
        <f t="shared" si="26"/>
        <v>7117.4999999999991</v>
      </c>
    </row>
    <row r="248" spans="2:14" s="250" customFormat="1" ht="30">
      <c r="B248" s="269">
        <f t="shared" si="27"/>
        <v>223</v>
      </c>
      <c r="C248" s="270">
        <v>170323</v>
      </c>
      <c r="D248" s="277" t="s">
        <v>122</v>
      </c>
      <c r="E248" s="278" t="s">
        <v>1442</v>
      </c>
      <c r="F248" s="279" t="s">
        <v>1273</v>
      </c>
      <c r="G248" s="382">
        <v>70</v>
      </c>
      <c r="H248" s="382">
        <v>50</v>
      </c>
      <c r="I248" s="382">
        <v>70</v>
      </c>
      <c r="J248" s="237">
        <f t="shared" si="28"/>
        <v>190</v>
      </c>
      <c r="K248" s="273">
        <v>23.49</v>
      </c>
      <c r="L248" s="274">
        <f t="shared" si="25"/>
        <v>30.66</v>
      </c>
      <c r="M248" s="275">
        <f t="shared" si="26"/>
        <v>5825.4</v>
      </c>
    </row>
    <row r="249" spans="2:14" s="250" customFormat="1" ht="30">
      <c r="B249" s="269">
        <f t="shared" si="27"/>
        <v>224</v>
      </c>
      <c r="C249" s="270">
        <v>170325</v>
      </c>
      <c r="D249" s="277" t="s">
        <v>122</v>
      </c>
      <c r="E249" s="278" t="s">
        <v>1444</v>
      </c>
      <c r="F249" s="279" t="s">
        <v>1273</v>
      </c>
      <c r="G249" s="382">
        <v>70</v>
      </c>
      <c r="H249" s="382">
        <v>50</v>
      </c>
      <c r="I249" s="382">
        <v>70</v>
      </c>
      <c r="J249" s="237">
        <f t="shared" si="28"/>
        <v>190</v>
      </c>
      <c r="K249" s="273">
        <v>44.59</v>
      </c>
      <c r="L249" s="274">
        <f t="shared" si="25"/>
        <v>58.19</v>
      </c>
      <c r="M249" s="275">
        <f t="shared" si="26"/>
        <v>11056.1</v>
      </c>
    </row>
    <row r="250" spans="2:14" s="250" customFormat="1" ht="30">
      <c r="B250" s="269">
        <f t="shared" si="27"/>
        <v>225</v>
      </c>
      <c r="C250" s="270">
        <v>63035</v>
      </c>
      <c r="D250" s="270" t="s">
        <v>1446</v>
      </c>
      <c r="E250" s="280" t="s">
        <v>1447</v>
      </c>
      <c r="F250" s="272" t="s">
        <v>1273</v>
      </c>
      <c r="G250" s="381">
        <v>300</v>
      </c>
      <c r="H250" s="381">
        <v>100</v>
      </c>
      <c r="I250" s="381">
        <v>300</v>
      </c>
      <c r="J250" s="237">
        <f t="shared" si="28"/>
        <v>700</v>
      </c>
      <c r="K250" s="273">
        <v>68.55</v>
      </c>
      <c r="L250" s="274">
        <f t="shared" si="25"/>
        <v>89.46</v>
      </c>
      <c r="M250" s="275">
        <f t="shared" si="26"/>
        <v>62621.999999999993</v>
      </c>
      <c r="N250" s="250" t="s">
        <v>1375</v>
      </c>
    </row>
    <row r="251" spans="2:14" s="250" customFormat="1" ht="30">
      <c r="B251" s="269">
        <f t="shared" si="27"/>
        <v>226</v>
      </c>
      <c r="C251" s="270">
        <v>63051</v>
      </c>
      <c r="D251" s="270" t="s">
        <v>1446</v>
      </c>
      <c r="E251" s="271" t="s">
        <v>1449</v>
      </c>
      <c r="F251" s="272" t="s">
        <v>1273</v>
      </c>
      <c r="G251" s="381">
        <v>50</v>
      </c>
      <c r="H251" s="381">
        <v>50</v>
      </c>
      <c r="I251" s="381">
        <v>50</v>
      </c>
      <c r="J251" s="237">
        <f t="shared" si="28"/>
        <v>150</v>
      </c>
      <c r="K251" s="273">
        <v>39.4</v>
      </c>
      <c r="L251" s="274">
        <f t="shared" si="25"/>
        <v>51.42</v>
      </c>
      <c r="M251" s="275">
        <f t="shared" si="26"/>
        <v>7713</v>
      </c>
      <c r="N251" s="250" t="s">
        <v>1375</v>
      </c>
    </row>
    <row r="252" spans="2:14" s="250" customFormat="1" ht="30">
      <c r="B252" s="269">
        <f t="shared" si="27"/>
        <v>227</v>
      </c>
      <c r="C252" s="270">
        <v>63051</v>
      </c>
      <c r="D252" s="270" t="s">
        <v>1446</v>
      </c>
      <c r="E252" s="271" t="s">
        <v>1451</v>
      </c>
      <c r="F252" s="272" t="s">
        <v>1273</v>
      </c>
      <c r="G252" s="381">
        <v>50</v>
      </c>
      <c r="H252" s="381">
        <v>50</v>
      </c>
      <c r="I252" s="381">
        <v>50</v>
      </c>
      <c r="J252" s="237">
        <f t="shared" si="28"/>
        <v>150</v>
      </c>
      <c r="K252" s="273">
        <v>42.51</v>
      </c>
      <c r="L252" s="274">
        <f t="shared" si="25"/>
        <v>55.48</v>
      </c>
      <c r="M252" s="275">
        <f t="shared" si="26"/>
        <v>8322</v>
      </c>
      <c r="N252" s="250" t="s">
        <v>1375</v>
      </c>
    </row>
    <row r="253" spans="2:14" s="250" customFormat="1" ht="30">
      <c r="B253" s="269">
        <f t="shared" si="27"/>
        <v>228</v>
      </c>
      <c r="C253" s="270">
        <v>63051</v>
      </c>
      <c r="D253" s="270" t="s">
        <v>1446</v>
      </c>
      <c r="E253" s="271" t="s">
        <v>1453</v>
      </c>
      <c r="F253" s="272" t="s">
        <v>1273</v>
      </c>
      <c r="G253" s="381">
        <v>50</v>
      </c>
      <c r="H253" s="381">
        <v>30</v>
      </c>
      <c r="I253" s="381">
        <v>50</v>
      </c>
      <c r="J253" s="237">
        <f t="shared" si="28"/>
        <v>130</v>
      </c>
      <c r="K253" s="273">
        <v>39.479999999999997</v>
      </c>
      <c r="L253" s="274">
        <f t="shared" si="25"/>
        <v>51.53</v>
      </c>
      <c r="M253" s="275">
        <f t="shared" si="26"/>
        <v>6698.9000000000005</v>
      </c>
      <c r="N253" s="250" t="s">
        <v>1375</v>
      </c>
    </row>
    <row r="254" spans="2:14" s="250" customFormat="1" ht="30">
      <c r="B254" s="269">
        <f t="shared" si="27"/>
        <v>229</v>
      </c>
      <c r="C254" s="270">
        <v>63745</v>
      </c>
      <c r="D254" s="270" t="s">
        <v>1446</v>
      </c>
      <c r="E254" s="271" t="s">
        <v>1455</v>
      </c>
      <c r="F254" s="272" t="s">
        <v>1273</v>
      </c>
      <c r="G254" s="381">
        <v>50</v>
      </c>
      <c r="H254" s="381">
        <v>100</v>
      </c>
      <c r="I254" s="381">
        <v>50</v>
      </c>
      <c r="J254" s="237">
        <f t="shared" si="28"/>
        <v>200</v>
      </c>
      <c r="K254" s="273">
        <v>52.49</v>
      </c>
      <c r="L254" s="274">
        <f t="shared" si="25"/>
        <v>68.5</v>
      </c>
      <c r="M254" s="275">
        <f t="shared" si="26"/>
        <v>13700</v>
      </c>
      <c r="N254" s="250" t="s">
        <v>1375</v>
      </c>
    </row>
    <row r="255" spans="2:14" s="250" customFormat="1">
      <c r="B255" s="269">
        <f t="shared" si="27"/>
        <v>230</v>
      </c>
      <c r="C255" s="270">
        <v>171060</v>
      </c>
      <c r="D255" s="270" t="s">
        <v>122</v>
      </c>
      <c r="E255" s="271" t="s">
        <v>1457</v>
      </c>
      <c r="F255" s="272" t="s">
        <v>1273</v>
      </c>
      <c r="G255" s="381">
        <v>100</v>
      </c>
      <c r="H255" s="381">
        <v>100</v>
      </c>
      <c r="I255" s="381">
        <v>100</v>
      </c>
      <c r="J255" s="237">
        <f t="shared" si="28"/>
        <v>300</v>
      </c>
      <c r="K255" s="273">
        <v>10.89</v>
      </c>
      <c r="L255" s="274">
        <f t="shared" si="25"/>
        <v>14.21</v>
      </c>
      <c r="M255" s="275">
        <f t="shared" si="26"/>
        <v>4263</v>
      </c>
      <c r="N255" s="250" t="s">
        <v>1375</v>
      </c>
    </row>
    <row r="256" spans="2:14" s="250" customFormat="1">
      <c r="B256" s="269">
        <f t="shared" si="27"/>
        <v>231</v>
      </c>
      <c r="C256" s="270">
        <v>171060</v>
      </c>
      <c r="D256" s="270" t="s">
        <v>122</v>
      </c>
      <c r="E256" s="271" t="s">
        <v>1459</v>
      </c>
      <c r="F256" s="272" t="s">
        <v>1273</v>
      </c>
      <c r="G256" s="381">
        <v>100</v>
      </c>
      <c r="H256" s="381">
        <v>50</v>
      </c>
      <c r="I256" s="381">
        <v>100</v>
      </c>
      <c r="J256" s="237">
        <f t="shared" si="28"/>
        <v>250</v>
      </c>
      <c r="K256" s="273">
        <v>16.04</v>
      </c>
      <c r="L256" s="274">
        <f t="shared" si="25"/>
        <v>20.93</v>
      </c>
      <c r="M256" s="275">
        <f t="shared" si="26"/>
        <v>5232.5</v>
      </c>
    </row>
    <row r="257" spans="2:14" s="250" customFormat="1">
      <c r="B257" s="269">
        <f t="shared" si="27"/>
        <v>232</v>
      </c>
      <c r="C257" s="270">
        <v>171060</v>
      </c>
      <c r="D257" s="270" t="s">
        <v>122</v>
      </c>
      <c r="E257" s="271" t="s">
        <v>1461</v>
      </c>
      <c r="F257" s="272" t="s">
        <v>1273</v>
      </c>
      <c r="G257" s="381">
        <v>100</v>
      </c>
      <c r="H257" s="381">
        <v>30</v>
      </c>
      <c r="I257" s="381">
        <v>100</v>
      </c>
      <c r="J257" s="237">
        <f t="shared" si="28"/>
        <v>230</v>
      </c>
      <c r="K257" s="273">
        <v>13.67</v>
      </c>
      <c r="L257" s="274">
        <f t="shared" si="25"/>
        <v>17.84</v>
      </c>
      <c r="M257" s="275">
        <f t="shared" si="26"/>
        <v>4103.2</v>
      </c>
      <c r="N257" s="250" t="s">
        <v>1375</v>
      </c>
    </row>
    <row r="258" spans="2:14" s="250" customFormat="1" ht="30">
      <c r="B258" s="269">
        <f t="shared" si="27"/>
        <v>233</v>
      </c>
      <c r="C258" s="389" t="s">
        <v>1462</v>
      </c>
      <c r="D258" s="390"/>
      <c r="E258" s="276" t="s">
        <v>1463</v>
      </c>
      <c r="F258" s="279" t="s">
        <v>1273</v>
      </c>
      <c r="G258" s="382">
        <v>1000</v>
      </c>
      <c r="H258" s="382">
        <v>300</v>
      </c>
      <c r="I258" s="382">
        <v>1000</v>
      </c>
      <c r="J258" s="237">
        <f t="shared" si="28"/>
        <v>2300</v>
      </c>
      <c r="K258" s="273">
        <v>16.88</v>
      </c>
      <c r="L258" s="274">
        <f t="shared" si="25"/>
        <v>22.03</v>
      </c>
      <c r="M258" s="275">
        <f t="shared" si="26"/>
        <v>50669</v>
      </c>
    </row>
    <row r="259" spans="2:14" s="250" customFormat="1">
      <c r="B259" s="269">
        <f t="shared" si="27"/>
        <v>234</v>
      </c>
      <c r="C259" s="281">
        <v>170923</v>
      </c>
      <c r="D259" s="282" t="s">
        <v>122</v>
      </c>
      <c r="E259" s="283" t="s">
        <v>1465</v>
      </c>
      <c r="F259" s="284" t="s">
        <v>51</v>
      </c>
      <c r="G259" s="383">
        <v>1000</v>
      </c>
      <c r="H259" s="383">
        <v>500</v>
      </c>
      <c r="I259" s="383">
        <v>1000</v>
      </c>
      <c r="J259" s="237">
        <f t="shared" si="28"/>
        <v>2500</v>
      </c>
      <c r="K259" s="273">
        <v>12.43</v>
      </c>
      <c r="L259" s="274">
        <f t="shared" si="25"/>
        <v>16.22</v>
      </c>
      <c r="M259" s="275">
        <f t="shared" si="26"/>
        <v>40550</v>
      </c>
    </row>
    <row r="260" spans="2:14" s="250" customFormat="1" ht="44.25" customHeight="1">
      <c r="B260" s="269">
        <f t="shared" si="27"/>
        <v>235</v>
      </c>
      <c r="C260" s="270">
        <v>93653</v>
      </c>
      <c r="D260" s="277" t="s">
        <v>119</v>
      </c>
      <c r="E260" s="278" t="s">
        <v>1466</v>
      </c>
      <c r="F260" s="279" t="s">
        <v>1273</v>
      </c>
      <c r="G260" s="382">
        <v>70</v>
      </c>
      <c r="H260" s="382">
        <v>60</v>
      </c>
      <c r="I260" s="382">
        <v>70</v>
      </c>
      <c r="J260" s="237">
        <f t="shared" si="28"/>
        <v>200</v>
      </c>
      <c r="K260" s="273">
        <v>6.95</v>
      </c>
      <c r="L260" s="274">
        <f t="shared" si="25"/>
        <v>9.07</v>
      </c>
      <c r="M260" s="275">
        <f t="shared" si="26"/>
        <v>1814</v>
      </c>
    </row>
    <row r="261" spans="2:14" s="250" customFormat="1" ht="30">
      <c r="B261" s="269">
        <f t="shared" si="27"/>
        <v>236</v>
      </c>
      <c r="C261" s="270">
        <v>93654</v>
      </c>
      <c r="D261" s="277" t="s">
        <v>119</v>
      </c>
      <c r="E261" s="278" t="s">
        <v>1467</v>
      </c>
      <c r="F261" s="279" t="s">
        <v>1273</v>
      </c>
      <c r="G261" s="382">
        <v>250</v>
      </c>
      <c r="H261" s="382">
        <v>250</v>
      </c>
      <c r="I261" s="382">
        <v>250</v>
      </c>
      <c r="J261" s="237">
        <f t="shared" si="28"/>
        <v>750</v>
      </c>
      <c r="K261" s="273">
        <v>7.31</v>
      </c>
      <c r="L261" s="274">
        <f t="shared" si="25"/>
        <v>9.5399999999999991</v>
      </c>
      <c r="M261" s="275">
        <f t="shared" si="26"/>
        <v>7154.9999999999991</v>
      </c>
    </row>
    <row r="262" spans="2:14" s="250" customFormat="1" ht="30">
      <c r="B262" s="269">
        <f t="shared" si="27"/>
        <v>237</v>
      </c>
      <c r="C262" s="270">
        <v>93655</v>
      </c>
      <c r="D262" s="277" t="s">
        <v>119</v>
      </c>
      <c r="E262" s="278" t="s">
        <v>1468</v>
      </c>
      <c r="F262" s="279" t="s">
        <v>1273</v>
      </c>
      <c r="G262" s="382">
        <v>400</v>
      </c>
      <c r="H262" s="382">
        <v>300</v>
      </c>
      <c r="I262" s="382">
        <v>400</v>
      </c>
      <c r="J262" s="237">
        <f t="shared" si="28"/>
        <v>1100</v>
      </c>
      <c r="K262" s="273">
        <v>7.91</v>
      </c>
      <c r="L262" s="274">
        <f t="shared" si="25"/>
        <v>10.32</v>
      </c>
      <c r="M262" s="275">
        <f t="shared" si="26"/>
        <v>11352</v>
      </c>
    </row>
    <row r="263" spans="2:14" s="250" customFormat="1" ht="30">
      <c r="B263" s="269">
        <f t="shared" si="27"/>
        <v>238</v>
      </c>
      <c r="C263" s="270">
        <v>93656</v>
      </c>
      <c r="D263" s="277" t="s">
        <v>119</v>
      </c>
      <c r="E263" s="278" t="s">
        <v>1469</v>
      </c>
      <c r="F263" s="279" t="s">
        <v>1273</v>
      </c>
      <c r="G263" s="382">
        <v>140</v>
      </c>
      <c r="H263" s="382">
        <v>200</v>
      </c>
      <c r="I263" s="382">
        <v>140</v>
      </c>
      <c r="J263" s="237">
        <f t="shared" si="28"/>
        <v>480</v>
      </c>
      <c r="K263" s="273">
        <v>7.91</v>
      </c>
      <c r="L263" s="274">
        <f t="shared" si="25"/>
        <v>10.32</v>
      </c>
      <c r="M263" s="275">
        <f t="shared" si="26"/>
        <v>4953.6000000000004</v>
      </c>
    </row>
    <row r="264" spans="2:14" s="250" customFormat="1" ht="30">
      <c r="B264" s="269">
        <f t="shared" si="27"/>
        <v>239</v>
      </c>
      <c r="C264" s="270">
        <v>93657</v>
      </c>
      <c r="D264" s="277" t="s">
        <v>119</v>
      </c>
      <c r="E264" s="278" t="s">
        <v>1470</v>
      </c>
      <c r="F264" s="279" t="s">
        <v>1273</v>
      </c>
      <c r="G264" s="382">
        <v>80</v>
      </c>
      <c r="H264" s="382">
        <v>200</v>
      </c>
      <c r="I264" s="382">
        <v>80</v>
      </c>
      <c r="J264" s="237">
        <f t="shared" si="28"/>
        <v>360</v>
      </c>
      <c r="K264" s="273">
        <v>8.69</v>
      </c>
      <c r="L264" s="274">
        <f t="shared" si="25"/>
        <v>11.34</v>
      </c>
      <c r="M264" s="275">
        <f t="shared" si="26"/>
        <v>4082.4</v>
      </c>
    </row>
    <row r="265" spans="2:14" s="250" customFormat="1" ht="30">
      <c r="B265" s="269">
        <f t="shared" si="27"/>
        <v>240</v>
      </c>
      <c r="C265" s="270">
        <v>93658</v>
      </c>
      <c r="D265" s="277" t="s">
        <v>119</v>
      </c>
      <c r="E265" s="278" t="s">
        <v>1471</v>
      </c>
      <c r="F265" s="279" t="s">
        <v>1273</v>
      </c>
      <c r="G265" s="382">
        <v>60</v>
      </c>
      <c r="H265" s="382">
        <v>100</v>
      </c>
      <c r="I265" s="382">
        <v>60</v>
      </c>
      <c r="J265" s="237">
        <f t="shared" si="28"/>
        <v>220</v>
      </c>
      <c r="K265" s="273">
        <v>12.66</v>
      </c>
      <c r="L265" s="274">
        <f t="shared" ref="L265:L328" si="29">ROUND(K265*1.3051,2)</f>
        <v>16.52</v>
      </c>
      <c r="M265" s="275">
        <f t="shared" ref="M265:M328" si="30">J265*L265</f>
        <v>3634.4</v>
      </c>
    </row>
    <row r="266" spans="2:14" s="250" customFormat="1" ht="30">
      <c r="B266" s="269">
        <f t="shared" ref="B266:B329" si="31">B265+1</f>
        <v>241</v>
      </c>
      <c r="C266" s="270">
        <v>93659</v>
      </c>
      <c r="D266" s="277" t="s">
        <v>119</v>
      </c>
      <c r="E266" s="278" t="s">
        <v>1472</v>
      </c>
      <c r="F266" s="279" t="s">
        <v>1273</v>
      </c>
      <c r="G266" s="382">
        <v>50</v>
      </c>
      <c r="H266" s="382">
        <v>100</v>
      </c>
      <c r="I266" s="382">
        <v>50</v>
      </c>
      <c r="J266" s="237">
        <f t="shared" si="28"/>
        <v>200</v>
      </c>
      <c r="K266" s="273">
        <v>14.25</v>
      </c>
      <c r="L266" s="274">
        <f t="shared" si="29"/>
        <v>18.600000000000001</v>
      </c>
      <c r="M266" s="275">
        <f t="shared" si="30"/>
        <v>3720.0000000000005</v>
      </c>
    </row>
    <row r="267" spans="2:14" s="250" customFormat="1" ht="30">
      <c r="B267" s="269">
        <f t="shared" si="31"/>
        <v>242</v>
      </c>
      <c r="C267" s="270">
        <v>93661</v>
      </c>
      <c r="D267" s="277" t="s">
        <v>119</v>
      </c>
      <c r="E267" s="278" t="s">
        <v>1473</v>
      </c>
      <c r="F267" s="279" t="s">
        <v>1273</v>
      </c>
      <c r="G267" s="382">
        <v>90</v>
      </c>
      <c r="H267" s="382">
        <v>100</v>
      </c>
      <c r="I267" s="382">
        <v>90</v>
      </c>
      <c r="J267" s="237">
        <f t="shared" si="28"/>
        <v>280</v>
      </c>
      <c r="K267" s="273">
        <v>35.57</v>
      </c>
      <c r="L267" s="274">
        <f t="shared" si="29"/>
        <v>46.42</v>
      </c>
      <c r="M267" s="275">
        <f t="shared" si="30"/>
        <v>12997.6</v>
      </c>
    </row>
    <row r="268" spans="2:14" s="250" customFormat="1" ht="30">
      <c r="B268" s="269">
        <f t="shared" si="31"/>
        <v>243</v>
      </c>
      <c r="C268" s="270">
        <v>93662</v>
      </c>
      <c r="D268" s="277" t="s">
        <v>119</v>
      </c>
      <c r="E268" s="278" t="s">
        <v>1474</v>
      </c>
      <c r="F268" s="279" t="s">
        <v>1273</v>
      </c>
      <c r="G268" s="382">
        <v>300</v>
      </c>
      <c r="H268" s="382">
        <v>100</v>
      </c>
      <c r="I268" s="382">
        <v>300</v>
      </c>
      <c r="J268" s="237">
        <f t="shared" si="28"/>
        <v>700</v>
      </c>
      <c r="K268" s="273">
        <v>36.840000000000003</v>
      </c>
      <c r="L268" s="274">
        <f t="shared" si="29"/>
        <v>48.08</v>
      </c>
      <c r="M268" s="275">
        <f t="shared" si="30"/>
        <v>33656</v>
      </c>
    </row>
    <row r="269" spans="2:14" s="250" customFormat="1" ht="30">
      <c r="B269" s="269">
        <f t="shared" si="31"/>
        <v>244</v>
      </c>
      <c r="C269" s="270">
        <v>93663</v>
      </c>
      <c r="D269" s="277" t="s">
        <v>119</v>
      </c>
      <c r="E269" s="278" t="s">
        <v>1475</v>
      </c>
      <c r="F269" s="279" t="s">
        <v>1273</v>
      </c>
      <c r="G269" s="382">
        <v>100</v>
      </c>
      <c r="H269" s="382">
        <v>100</v>
      </c>
      <c r="I269" s="382">
        <v>100</v>
      </c>
      <c r="J269" s="237">
        <f t="shared" si="28"/>
        <v>300</v>
      </c>
      <c r="K269" s="273">
        <v>36.840000000000003</v>
      </c>
      <c r="L269" s="274">
        <f t="shared" si="29"/>
        <v>48.08</v>
      </c>
      <c r="M269" s="275">
        <f t="shared" si="30"/>
        <v>14424</v>
      </c>
    </row>
    <row r="270" spans="2:14" s="250" customFormat="1" ht="30">
      <c r="B270" s="269">
        <f t="shared" si="31"/>
        <v>245</v>
      </c>
      <c r="C270" s="270">
        <v>93664</v>
      </c>
      <c r="D270" s="277" t="s">
        <v>119</v>
      </c>
      <c r="E270" s="278" t="s">
        <v>1476</v>
      </c>
      <c r="F270" s="279" t="s">
        <v>1273</v>
      </c>
      <c r="G270" s="382">
        <v>250</v>
      </c>
      <c r="H270" s="382">
        <v>200</v>
      </c>
      <c r="I270" s="382">
        <v>250</v>
      </c>
      <c r="J270" s="237">
        <f t="shared" si="28"/>
        <v>700</v>
      </c>
      <c r="K270" s="273">
        <v>38.36</v>
      </c>
      <c r="L270" s="274">
        <f t="shared" si="29"/>
        <v>50.06</v>
      </c>
      <c r="M270" s="275">
        <f t="shared" si="30"/>
        <v>35042</v>
      </c>
    </row>
    <row r="271" spans="2:14" s="250" customFormat="1" ht="30">
      <c r="B271" s="269">
        <f t="shared" si="31"/>
        <v>246</v>
      </c>
      <c r="C271" s="270">
        <v>93665</v>
      </c>
      <c r="D271" s="277" t="s">
        <v>119</v>
      </c>
      <c r="E271" s="278" t="s">
        <v>1477</v>
      </c>
      <c r="F271" s="279" t="s">
        <v>1273</v>
      </c>
      <c r="G271" s="382">
        <v>180</v>
      </c>
      <c r="H271" s="382">
        <v>100</v>
      </c>
      <c r="I271" s="382">
        <v>180</v>
      </c>
      <c r="J271" s="237">
        <f t="shared" si="28"/>
        <v>460</v>
      </c>
      <c r="K271" s="273">
        <v>40.369999999999997</v>
      </c>
      <c r="L271" s="274">
        <f t="shared" si="29"/>
        <v>52.69</v>
      </c>
      <c r="M271" s="275">
        <f t="shared" si="30"/>
        <v>24237.399999999998</v>
      </c>
    </row>
    <row r="272" spans="2:14" s="250" customFormat="1" ht="30">
      <c r="B272" s="269">
        <f t="shared" si="31"/>
        <v>247</v>
      </c>
      <c r="C272" s="270">
        <v>93666</v>
      </c>
      <c r="D272" s="277" t="s">
        <v>119</v>
      </c>
      <c r="E272" s="278" t="s">
        <v>1478</v>
      </c>
      <c r="F272" s="279" t="s">
        <v>1273</v>
      </c>
      <c r="G272" s="382">
        <v>80</v>
      </c>
      <c r="H272" s="382">
        <v>100</v>
      </c>
      <c r="I272" s="382">
        <v>80</v>
      </c>
      <c r="J272" s="237">
        <f t="shared" si="28"/>
        <v>260</v>
      </c>
      <c r="K272" s="273">
        <v>43.56</v>
      </c>
      <c r="L272" s="274">
        <f t="shared" si="29"/>
        <v>56.85</v>
      </c>
      <c r="M272" s="275">
        <f t="shared" si="30"/>
        <v>14781</v>
      </c>
    </row>
    <row r="273" spans="2:14" s="250" customFormat="1" ht="30">
      <c r="B273" s="269">
        <f t="shared" si="31"/>
        <v>248</v>
      </c>
      <c r="C273" s="270">
        <v>93671</v>
      </c>
      <c r="D273" s="277" t="s">
        <v>119</v>
      </c>
      <c r="E273" s="278" t="s">
        <v>1479</v>
      </c>
      <c r="F273" s="279" t="s">
        <v>1273</v>
      </c>
      <c r="G273" s="382">
        <v>20</v>
      </c>
      <c r="H273" s="382">
        <v>30</v>
      </c>
      <c r="I273" s="382">
        <v>20</v>
      </c>
      <c r="J273" s="237">
        <f t="shared" si="28"/>
        <v>70</v>
      </c>
      <c r="K273" s="273">
        <v>48.69</v>
      </c>
      <c r="L273" s="274">
        <f t="shared" si="29"/>
        <v>63.55</v>
      </c>
      <c r="M273" s="275">
        <f t="shared" si="30"/>
        <v>4448.5</v>
      </c>
    </row>
    <row r="274" spans="2:14" s="250" customFormat="1" ht="30">
      <c r="B274" s="269">
        <f t="shared" si="31"/>
        <v>249</v>
      </c>
      <c r="C274" s="270">
        <v>93672</v>
      </c>
      <c r="D274" s="277" t="s">
        <v>119</v>
      </c>
      <c r="E274" s="278" t="s">
        <v>1480</v>
      </c>
      <c r="F274" s="279" t="s">
        <v>1273</v>
      </c>
      <c r="G274" s="382">
        <v>30</v>
      </c>
      <c r="H274" s="382">
        <v>50</v>
      </c>
      <c r="I274" s="382">
        <v>30</v>
      </c>
      <c r="J274" s="237">
        <f t="shared" si="28"/>
        <v>110</v>
      </c>
      <c r="K274" s="273">
        <v>52.47</v>
      </c>
      <c r="L274" s="274">
        <f t="shared" si="29"/>
        <v>68.48</v>
      </c>
      <c r="M274" s="275">
        <f t="shared" si="30"/>
        <v>7532.8</v>
      </c>
    </row>
    <row r="275" spans="2:14" s="250" customFormat="1" ht="30">
      <c r="B275" s="269">
        <f t="shared" si="31"/>
        <v>250</v>
      </c>
      <c r="C275" s="270">
        <v>93673</v>
      </c>
      <c r="D275" s="277" t="s">
        <v>119</v>
      </c>
      <c r="E275" s="278" t="s">
        <v>1481</v>
      </c>
      <c r="F275" s="279" t="s">
        <v>1273</v>
      </c>
      <c r="G275" s="382">
        <v>30</v>
      </c>
      <c r="H275" s="382">
        <v>30</v>
      </c>
      <c r="I275" s="382">
        <v>30</v>
      </c>
      <c r="J275" s="237">
        <f t="shared" ref="J275:J338" si="32">SUM(G275:I275)</f>
        <v>90</v>
      </c>
      <c r="K275" s="273">
        <v>57.26</v>
      </c>
      <c r="L275" s="274">
        <f t="shared" si="29"/>
        <v>74.73</v>
      </c>
      <c r="M275" s="275">
        <f t="shared" si="30"/>
        <v>6725.7000000000007</v>
      </c>
    </row>
    <row r="276" spans="2:14" s="250" customFormat="1" ht="30">
      <c r="B276" s="269">
        <f t="shared" si="31"/>
        <v>251</v>
      </c>
      <c r="C276" s="270">
        <v>170393</v>
      </c>
      <c r="D276" s="277" t="s">
        <v>122</v>
      </c>
      <c r="E276" s="278" t="s">
        <v>1483</v>
      </c>
      <c r="F276" s="279" t="s">
        <v>1273</v>
      </c>
      <c r="G276" s="382">
        <v>65</v>
      </c>
      <c r="H276" s="382">
        <v>40</v>
      </c>
      <c r="I276" s="382">
        <v>65</v>
      </c>
      <c r="J276" s="237">
        <f t="shared" si="32"/>
        <v>170</v>
      </c>
      <c r="K276" s="273">
        <v>166.04</v>
      </c>
      <c r="L276" s="274">
        <f t="shared" si="29"/>
        <v>216.7</v>
      </c>
      <c r="M276" s="275">
        <f t="shared" si="30"/>
        <v>36839</v>
      </c>
    </row>
    <row r="277" spans="2:14" s="250" customFormat="1" ht="30">
      <c r="B277" s="269">
        <f t="shared" si="31"/>
        <v>252</v>
      </c>
      <c r="C277" s="270" t="s">
        <v>1484</v>
      </c>
      <c r="D277" s="277" t="s">
        <v>119</v>
      </c>
      <c r="E277" s="278" t="s">
        <v>1485</v>
      </c>
      <c r="F277" s="279" t="s">
        <v>1273</v>
      </c>
      <c r="G277" s="382">
        <v>65</v>
      </c>
      <c r="H277" s="382">
        <v>60</v>
      </c>
      <c r="I277" s="382">
        <v>65</v>
      </c>
      <c r="J277" s="237">
        <f t="shared" si="32"/>
        <v>190</v>
      </c>
      <c r="K277" s="273">
        <v>226.26</v>
      </c>
      <c r="L277" s="274">
        <f t="shared" si="29"/>
        <v>295.29000000000002</v>
      </c>
      <c r="M277" s="275">
        <f t="shared" si="30"/>
        <v>56105.100000000006</v>
      </c>
    </row>
    <row r="278" spans="2:14" s="250" customFormat="1">
      <c r="B278" s="269">
        <f t="shared" si="31"/>
        <v>253</v>
      </c>
      <c r="C278" s="270" t="s">
        <v>1484</v>
      </c>
      <c r="D278" s="277" t="s">
        <v>119</v>
      </c>
      <c r="E278" s="278" t="s">
        <v>1486</v>
      </c>
      <c r="F278" s="279" t="s">
        <v>1273</v>
      </c>
      <c r="G278" s="382">
        <v>30</v>
      </c>
      <c r="H278" s="382">
        <v>30</v>
      </c>
      <c r="I278" s="382">
        <v>30</v>
      </c>
      <c r="J278" s="237">
        <f t="shared" si="32"/>
        <v>90</v>
      </c>
      <c r="K278" s="273">
        <v>226.26</v>
      </c>
      <c r="L278" s="274">
        <f t="shared" si="29"/>
        <v>295.29000000000002</v>
      </c>
      <c r="M278" s="275">
        <f t="shared" si="30"/>
        <v>26576.100000000002</v>
      </c>
    </row>
    <row r="279" spans="2:14" s="250" customFormat="1">
      <c r="B279" s="269">
        <f t="shared" si="31"/>
        <v>254</v>
      </c>
      <c r="C279" s="270" t="s">
        <v>1487</v>
      </c>
      <c r="D279" s="277" t="s">
        <v>119</v>
      </c>
      <c r="E279" s="278" t="s">
        <v>1488</v>
      </c>
      <c r="F279" s="279" t="s">
        <v>1273</v>
      </c>
      <c r="G279" s="382">
        <v>30</v>
      </c>
      <c r="H279" s="382">
        <v>30</v>
      </c>
      <c r="I279" s="382">
        <v>30</v>
      </c>
      <c r="J279" s="237">
        <f t="shared" si="32"/>
        <v>90</v>
      </c>
      <c r="K279" s="273">
        <v>585.04</v>
      </c>
      <c r="L279" s="274">
        <f t="shared" si="29"/>
        <v>763.54</v>
      </c>
      <c r="M279" s="275">
        <f t="shared" si="30"/>
        <v>68718.599999999991</v>
      </c>
    </row>
    <row r="280" spans="2:14" s="250" customFormat="1">
      <c r="B280" s="269">
        <f t="shared" si="31"/>
        <v>255</v>
      </c>
      <c r="C280" s="270" t="s">
        <v>1489</v>
      </c>
      <c r="D280" s="277" t="s">
        <v>119</v>
      </c>
      <c r="E280" s="278" t="s">
        <v>1490</v>
      </c>
      <c r="F280" s="279" t="s">
        <v>1273</v>
      </c>
      <c r="G280" s="382">
        <v>7</v>
      </c>
      <c r="H280" s="382">
        <v>10</v>
      </c>
      <c r="I280" s="382">
        <v>7</v>
      </c>
      <c r="J280" s="237">
        <f t="shared" si="32"/>
        <v>24</v>
      </c>
      <c r="K280" s="273">
        <v>799.54</v>
      </c>
      <c r="L280" s="274">
        <f t="shared" si="29"/>
        <v>1043.48</v>
      </c>
      <c r="M280" s="275">
        <f t="shared" si="30"/>
        <v>25043.52</v>
      </c>
    </row>
    <row r="281" spans="2:14" s="250" customFormat="1">
      <c r="B281" s="269">
        <f t="shared" si="31"/>
        <v>256</v>
      </c>
      <c r="C281" s="270" t="s">
        <v>1491</v>
      </c>
      <c r="D281" s="277" t="s">
        <v>119</v>
      </c>
      <c r="E281" s="278" t="s">
        <v>1492</v>
      </c>
      <c r="F281" s="279" t="s">
        <v>1273</v>
      </c>
      <c r="G281" s="382">
        <v>5</v>
      </c>
      <c r="H281" s="382">
        <v>10</v>
      </c>
      <c r="I281" s="382">
        <v>5</v>
      </c>
      <c r="J281" s="237">
        <f t="shared" si="32"/>
        <v>20</v>
      </c>
      <c r="K281" s="273">
        <v>1309.76</v>
      </c>
      <c r="L281" s="274">
        <f t="shared" si="29"/>
        <v>1709.37</v>
      </c>
      <c r="M281" s="275">
        <f t="shared" si="30"/>
        <v>34187.399999999994</v>
      </c>
    </row>
    <row r="282" spans="2:14" s="250" customFormat="1">
      <c r="B282" s="269">
        <f t="shared" si="31"/>
        <v>257</v>
      </c>
      <c r="C282" s="270">
        <v>93677</v>
      </c>
      <c r="D282" s="277" t="s">
        <v>122</v>
      </c>
      <c r="E282" s="285" t="s">
        <v>1494</v>
      </c>
      <c r="F282" s="279" t="s">
        <v>1273</v>
      </c>
      <c r="G282" s="382">
        <v>250</v>
      </c>
      <c r="H282" s="382">
        <v>200</v>
      </c>
      <c r="I282" s="382">
        <v>250</v>
      </c>
      <c r="J282" s="237">
        <f t="shared" si="32"/>
        <v>700</v>
      </c>
      <c r="K282" s="273">
        <v>143.32</v>
      </c>
      <c r="L282" s="274">
        <f t="shared" si="29"/>
        <v>187.05</v>
      </c>
      <c r="M282" s="275">
        <f t="shared" si="30"/>
        <v>130935.00000000001</v>
      </c>
      <c r="N282" s="250" t="s">
        <v>1495</v>
      </c>
    </row>
    <row r="283" spans="2:14" s="250" customFormat="1">
      <c r="B283" s="269">
        <f t="shared" si="31"/>
        <v>258</v>
      </c>
      <c r="C283" s="270">
        <v>93677</v>
      </c>
      <c r="D283" s="277" t="s">
        <v>122</v>
      </c>
      <c r="E283" s="285" t="s">
        <v>1497</v>
      </c>
      <c r="F283" s="279" t="s">
        <v>1273</v>
      </c>
      <c r="G283" s="382">
        <v>300</v>
      </c>
      <c r="H283" s="382">
        <v>300</v>
      </c>
      <c r="I283" s="382">
        <v>300</v>
      </c>
      <c r="J283" s="237">
        <f t="shared" si="32"/>
        <v>900</v>
      </c>
      <c r="K283" s="273">
        <v>143.88</v>
      </c>
      <c r="L283" s="274">
        <f t="shared" si="29"/>
        <v>187.78</v>
      </c>
      <c r="M283" s="275">
        <f t="shared" si="30"/>
        <v>169002</v>
      </c>
      <c r="N283" s="250" t="s">
        <v>1495</v>
      </c>
    </row>
    <row r="284" spans="2:14" s="250" customFormat="1">
      <c r="B284" s="269">
        <f t="shared" si="31"/>
        <v>259</v>
      </c>
      <c r="C284" s="270">
        <v>93677</v>
      </c>
      <c r="D284" s="277" t="s">
        <v>122</v>
      </c>
      <c r="E284" s="285" t="s">
        <v>1499</v>
      </c>
      <c r="F284" s="279" t="s">
        <v>1273</v>
      </c>
      <c r="G284" s="382">
        <v>60</v>
      </c>
      <c r="H284" s="382">
        <v>100</v>
      </c>
      <c r="I284" s="382">
        <v>60</v>
      </c>
      <c r="J284" s="237">
        <f t="shared" si="32"/>
        <v>220</v>
      </c>
      <c r="K284" s="273">
        <v>170.97</v>
      </c>
      <c r="L284" s="274">
        <f t="shared" si="29"/>
        <v>223.13</v>
      </c>
      <c r="M284" s="275">
        <f t="shared" si="30"/>
        <v>49088.6</v>
      </c>
      <c r="N284" s="250" t="s">
        <v>1495</v>
      </c>
    </row>
    <row r="285" spans="2:14" s="250" customFormat="1">
      <c r="B285" s="269">
        <f t="shared" si="31"/>
        <v>260</v>
      </c>
      <c r="C285" s="270">
        <v>93677</v>
      </c>
      <c r="D285" s="277" t="s">
        <v>122</v>
      </c>
      <c r="E285" s="285" t="s">
        <v>1501</v>
      </c>
      <c r="F285" s="279" t="s">
        <v>1273</v>
      </c>
      <c r="G285" s="382">
        <v>65</v>
      </c>
      <c r="H285" s="382">
        <v>80</v>
      </c>
      <c r="I285" s="382">
        <v>65</v>
      </c>
      <c r="J285" s="237">
        <f t="shared" si="32"/>
        <v>210</v>
      </c>
      <c r="K285" s="273">
        <v>250.73</v>
      </c>
      <c r="L285" s="274">
        <f t="shared" si="29"/>
        <v>327.23</v>
      </c>
      <c r="M285" s="275">
        <f t="shared" si="30"/>
        <v>68718.3</v>
      </c>
      <c r="N285" s="250" t="s">
        <v>1495</v>
      </c>
    </row>
    <row r="286" spans="2:14" s="250" customFormat="1">
      <c r="B286" s="269">
        <f t="shared" si="31"/>
        <v>261</v>
      </c>
      <c r="C286" s="270">
        <v>93677</v>
      </c>
      <c r="D286" s="277" t="s">
        <v>122</v>
      </c>
      <c r="E286" s="285" t="s">
        <v>1503</v>
      </c>
      <c r="F286" s="279" t="s">
        <v>1273</v>
      </c>
      <c r="G286" s="382">
        <v>65</v>
      </c>
      <c r="H286" s="382">
        <v>70</v>
      </c>
      <c r="I286" s="382">
        <v>65</v>
      </c>
      <c r="J286" s="237">
        <f t="shared" si="32"/>
        <v>200</v>
      </c>
      <c r="K286" s="273">
        <v>477.67</v>
      </c>
      <c r="L286" s="274">
        <f t="shared" si="29"/>
        <v>623.41</v>
      </c>
      <c r="M286" s="275">
        <f t="shared" si="30"/>
        <v>124682</v>
      </c>
      <c r="N286" s="250" t="s">
        <v>1495</v>
      </c>
    </row>
    <row r="287" spans="2:14" s="250" customFormat="1">
      <c r="B287" s="269">
        <f t="shared" si="31"/>
        <v>262</v>
      </c>
      <c r="C287" s="270">
        <v>93677</v>
      </c>
      <c r="D287" s="277" t="s">
        <v>122</v>
      </c>
      <c r="E287" s="285" t="s">
        <v>1505</v>
      </c>
      <c r="F287" s="279" t="s">
        <v>1273</v>
      </c>
      <c r="G287" s="382">
        <v>65</v>
      </c>
      <c r="H287" s="382">
        <v>40</v>
      </c>
      <c r="I287" s="382">
        <v>65</v>
      </c>
      <c r="J287" s="237">
        <f t="shared" si="32"/>
        <v>170</v>
      </c>
      <c r="K287" s="273">
        <v>712.91</v>
      </c>
      <c r="L287" s="274">
        <f t="shared" si="29"/>
        <v>930.42</v>
      </c>
      <c r="M287" s="275">
        <f t="shared" si="30"/>
        <v>158171.4</v>
      </c>
      <c r="N287" s="250" t="s">
        <v>1495</v>
      </c>
    </row>
    <row r="288" spans="2:14" s="250" customFormat="1">
      <c r="B288" s="269">
        <f t="shared" si="31"/>
        <v>263</v>
      </c>
      <c r="C288" s="270">
        <v>171070</v>
      </c>
      <c r="D288" s="277" t="s">
        <v>122</v>
      </c>
      <c r="E288" s="271" t="s">
        <v>1507</v>
      </c>
      <c r="F288" s="279" t="s">
        <v>1273</v>
      </c>
      <c r="G288" s="382">
        <v>150</v>
      </c>
      <c r="H288" s="382">
        <v>80</v>
      </c>
      <c r="I288" s="382">
        <v>150</v>
      </c>
      <c r="J288" s="237">
        <f t="shared" si="32"/>
        <v>380</v>
      </c>
      <c r="K288" s="273">
        <v>85.81</v>
      </c>
      <c r="L288" s="274">
        <f t="shared" si="29"/>
        <v>111.99</v>
      </c>
      <c r="M288" s="275">
        <f t="shared" si="30"/>
        <v>42556.2</v>
      </c>
    </row>
    <row r="289" spans="2:14" s="250" customFormat="1" ht="30">
      <c r="B289" s="269">
        <f t="shared" si="31"/>
        <v>264</v>
      </c>
      <c r="C289" s="270">
        <v>72341</v>
      </c>
      <c r="D289" s="277" t="s">
        <v>119</v>
      </c>
      <c r="E289" s="271" t="s">
        <v>1508</v>
      </c>
      <c r="F289" s="279" t="s">
        <v>1273</v>
      </c>
      <c r="G289" s="382">
        <v>30</v>
      </c>
      <c r="H289" s="382">
        <v>30</v>
      </c>
      <c r="I289" s="382">
        <v>30</v>
      </c>
      <c r="J289" s="237">
        <f t="shared" si="32"/>
        <v>90</v>
      </c>
      <c r="K289" s="273">
        <v>260.7</v>
      </c>
      <c r="L289" s="274">
        <f t="shared" si="29"/>
        <v>340.24</v>
      </c>
      <c r="M289" s="275">
        <f t="shared" si="30"/>
        <v>30621.600000000002</v>
      </c>
    </row>
    <row r="290" spans="2:14" s="250" customFormat="1" ht="30">
      <c r="B290" s="269">
        <f t="shared" si="31"/>
        <v>265</v>
      </c>
      <c r="C290" s="270">
        <v>72343</v>
      </c>
      <c r="D290" s="277" t="s">
        <v>119</v>
      </c>
      <c r="E290" s="271" t="s">
        <v>1509</v>
      </c>
      <c r="F290" s="279" t="s">
        <v>1273</v>
      </c>
      <c r="G290" s="382">
        <v>30</v>
      </c>
      <c r="H290" s="382">
        <v>20</v>
      </c>
      <c r="I290" s="382">
        <v>30</v>
      </c>
      <c r="J290" s="237">
        <f t="shared" si="32"/>
        <v>80</v>
      </c>
      <c r="K290" s="273">
        <v>312.41000000000003</v>
      </c>
      <c r="L290" s="274">
        <f t="shared" si="29"/>
        <v>407.73</v>
      </c>
      <c r="M290" s="275">
        <f t="shared" si="30"/>
        <v>32618.400000000001</v>
      </c>
    </row>
    <row r="291" spans="2:14" s="250" customFormat="1" ht="30">
      <c r="B291" s="269">
        <f t="shared" si="31"/>
        <v>266</v>
      </c>
      <c r="C291" s="270">
        <v>72344</v>
      </c>
      <c r="D291" s="277" t="s">
        <v>119</v>
      </c>
      <c r="E291" s="271" t="s">
        <v>1511</v>
      </c>
      <c r="F291" s="279" t="s">
        <v>1273</v>
      </c>
      <c r="G291" s="382">
        <v>20</v>
      </c>
      <c r="H291" s="382">
        <v>30</v>
      </c>
      <c r="I291" s="382">
        <v>20</v>
      </c>
      <c r="J291" s="237">
        <f t="shared" si="32"/>
        <v>70</v>
      </c>
      <c r="K291" s="273">
        <v>542.21</v>
      </c>
      <c r="L291" s="274">
        <f t="shared" si="29"/>
        <v>707.64</v>
      </c>
      <c r="M291" s="275">
        <f t="shared" si="30"/>
        <v>49534.799999999996</v>
      </c>
      <c r="N291" s="250" t="s">
        <v>1495</v>
      </c>
    </row>
    <row r="292" spans="2:14" s="250" customFormat="1" ht="60">
      <c r="B292" s="269">
        <f t="shared" si="31"/>
        <v>267</v>
      </c>
      <c r="C292" s="270">
        <v>84402</v>
      </c>
      <c r="D292" s="277" t="s">
        <v>119</v>
      </c>
      <c r="E292" s="271" t="s">
        <v>1512</v>
      </c>
      <c r="F292" s="279" t="s">
        <v>1273</v>
      </c>
      <c r="G292" s="382">
        <v>30</v>
      </c>
      <c r="H292" s="382">
        <v>30</v>
      </c>
      <c r="I292" s="382">
        <v>30</v>
      </c>
      <c r="J292" s="237">
        <f t="shared" si="32"/>
        <v>90</v>
      </c>
      <c r="K292" s="273">
        <v>51.61</v>
      </c>
      <c r="L292" s="274">
        <f t="shared" si="29"/>
        <v>67.36</v>
      </c>
      <c r="M292" s="275">
        <f t="shared" si="30"/>
        <v>6062.4</v>
      </c>
    </row>
    <row r="293" spans="2:14" s="250" customFormat="1" ht="45">
      <c r="B293" s="269">
        <f t="shared" si="31"/>
        <v>268</v>
      </c>
      <c r="C293" s="270" t="s">
        <v>1513</v>
      </c>
      <c r="D293" s="277" t="s">
        <v>119</v>
      </c>
      <c r="E293" s="278" t="s">
        <v>1514</v>
      </c>
      <c r="F293" s="279" t="s">
        <v>1273</v>
      </c>
      <c r="G293" s="382">
        <v>20</v>
      </c>
      <c r="H293" s="382">
        <v>50</v>
      </c>
      <c r="I293" s="382">
        <v>20</v>
      </c>
      <c r="J293" s="237">
        <f t="shared" si="32"/>
        <v>90</v>
      </c>
      <c r="K293" s="273">
        <v>324.45</v>
      </c>
      <c r="L293" s="274">
        <f t="shared" si="29"/>
        <v>423.44</v>
      </c>
      <c r="M293" s="275">
        <f t="shared" si="30"/>
        <v>38109.599999999999</v>
      </c>
    </row>
    <row r="294" spans="2:14" s="250" customFormat="1" ht="45">
      <c r="B294" s="269">
        <f t="shared" si="31"/>
        <v>269</v>
      </c>
      <c r="C294" s="270" t="s">
        <v>1515</v>
      </c>
      <c r="D294" s="277" t="s">
        <v>119</v>
      </c>
      <c r="E294" s="278" t="s">
        <v>1516</v>
      </c>
      <c r="F294" s="279" t="s">
        <v>1273</v>
      </c>
      <c r="G294" s="382">
        <v>20</v>
      </c>
      <c r="H294" s="382">
        <v>50</v>
      </c>
      <c r="I294" s="382">
        <v>20</v>
      </c>
      <c r="J294" s="237">
        <f t="shared" si="32"/>
        <v>90</v>
      </c>
      <c r="K294" s="273">
        <v>528.96</v>
      </c>
      <c r="L294" s="274">
        <f t="shared" si="29"/>
        <v>690.35</v>
      </c>
      <c r="M294" s="275">
        <f t="shared" si="30"/>
        <v>62131.5</v>
      </c>
    </row>
    <row r="295" spans="2:14" s="250" customFormat="1" ht="45">
      <c r="B295" s="269">
        <f t="shared" si="31"/>
        <v>270</v>
      </c>
      <c r="C295" s="270" t="s">
        <v>1517</v>
      </c>
      <c r="D295" s="277" t="s">
        <v>119</v>
      </c>
      <c r="E295" s="278" t="s">
        <v>1518</v>
      </c>
      <c r="F295" s="279" t="s">
        <v>1273</v>
      </c>
      <c r="G295" s="382">
        <v>35</v>
      </c>
      <c r="H295" s="382">
        <v>10</v>
      </c>
      <c r="I295" s="382">
        <v>35</v>
      </c>
      <c r="J295" s="237">
        <f t="shared" si="32"/>
        <v>80</v>
      </c>
      <c r="K295" s="273">
        <v>845.6</v>
      </c>
      <c r="L295" s="274">
        <f t="shared" si="29"/>
        <v>1103.5899999999999</v>
      </c>
      <c r="M295" s="275">
        <f t="shared" si="30"/>
        <v>88287.2</v>
      </c>
    </row>
    <row r="296" spans="2:14" s="250" customFormat="1" ht="45">
      <c r="B296" s="269">
        <f t="shared" si="31"/>
        <v>271</v>
      </c>
      <c r="C296" s="270" t="s">
        <v>1513</v>
      </c>
      <c r="D296" s="277" t="s">
        <v>119</v>
      </c>
      <c r="E296" s="278" t="s">
        <v>1519</v>
      </c>
      <c r="F296" s="279" t="s">
        <v>1273</v>
      </c>
      <c r="G296" s="382">
        <v>30</v>
      </c>
      <c r="H296" s="382">
        <v>20</v>
      </c>
      <c r="I296" s="382">
        <v>30</v>
      </c>
      <c r="J296" s="237">
        <f t="shared" si="32"/>
        <v>80</v>
      </c>
      <c r="K296" s="273">
        <v>324.45</v>
      </c>
      <c r="L296" s="274">
        <f t="shared" si="29"/>
        <v>423.44</v>
      </c>
      <c r="M296" s="275">
        <f t="shared" si="30"/>
        <v>33875.199999999997</v>
      </c>
    </row>
    <row r="297" spans="2:14" s="250" customFormat="1" ht="45">
      <c r="B297" s="269">
        <f t="shared" si="31"/>
        <v>272</v>
      </c>
      <c r="C297" s="270" t="s">
        <v>1515</v>
      </c>
      <c r="D297" s="277" t="s">
        <v>119</v>
      </c>
      <c r="E297" s="278" t="s">
        <v>1520</v>
      </c>
      <c r="F297" s="279" t="s">
        <v>1273</v>
      </c>
      <c r="G297" s="382">
        <v>20</v>
      </c>
      <c r="H297" s="382">
        <v>20</v>
      </c>
      <c r="I297" s="382">
        <v>20</v>
      </c>
      <c r="J297" s="237">
        <f t="shared" si="32"/>
        <v>60</v>
      </c>
      <c r="K297" s="273">
        <v>528.96</v>
      </c>
      <c r="L297" s="274">
        <f t="shared" si="29"/>
        <v>690.35</v>
      </c>
      <c r="M297" s="275">
        <f t="shared" si="30"/>
        <v>41421</v>
      </c>
    </row>
    <row r="298" spans="2:14" s="250" customFormat="1" ht="45">
      <c r="B298" s="269">
        <f t="shared" si="31"/>
        <v>273</v>
      </c>
      <c r="C298" s="270" t="s">
        <v>1521</v>
      </c>
      <c r="D298" s="277" t="s">
        <v>119</v>
      </c>
      <c r="E298" s="278" t="s">
        <v>1522</v>
      </c>
      <c r="F298" s="279" t="s">
        <v>1273</v>
      </c>
      <c r="G298" s="382">
        <v>35</v>
      </c>
      <c r="H298" s="382">
        <v>30</v>
      </c>
      <c r="I298" s="382">
        <v>35</v>
      </c>
      <c r="J298" s="237">
        <f t="shared" si="32"/>
        <v>100</v>
      </c>
      <c r="K298" s="273">
        <v>570.52</v>
      </c>
      <c r="L298" s="274">
        <f t="shared" si="29"/>
        <v>744.59</v>
      </c>
      <c r="M298" s="275">
        <f t="shared" si="30"/>
        <v>74459</v>
      </c>
    </row>
    <row r="299" spans="2:14" s="250" customFormat="1" ht="45">
      <c r="B299" s="269">
        <f t="shared" si="31"/>
        <v>274</v>
      </c>
      <c r="C299" s="270" t="s">
        <v>1517</v>
      </c>
      <c r="D299" s="277" t="s">
        <v>119</v>
      </c>
      <c r="E299" s="286" t="s">
        <v>1523</v>
      </c>
      <c r="F299" s="279" t="s">
        <v>1273</v>
      </c>
      <c r="G299" s="382">
        <v>30</v>
      </c>
      <c r="H299" s="382">
        <v>25</v>
      </c>
      <c r="I299" s="382">
        <v>30</v>
      </c>
      <c r="J299" s="237">
        <f t="shared" si="32"/>
        <v>85</v>
      </c>
      <c r="K299" s="273">
        <v>845.6</v>
      </c>
      <c r="L299" s="274">
        <f t="shared" si="29"/>
        <v>1103.5899999999999</v>
      </c>
      <c r="M299" s="275">
        <f t="shared" si="30"/>
        <v>93805.15</v>
      </c>
    </row>
    <row r="300" spans="2:14" s="250" customFormat="1" ht="30">
      <c r="B300" s="269">
        <f t="shared" si="31"/>
        <v>275</v>
      </c>
      <c r="C300" s="270">
        <v>91953</v>
      </c>
      <c r="D300" s="277" t="s">
        <v>119</v>
      </c>
      <c r="E300" s="278" t="s">
        <v>1524</v>
      </c>
      <c r="F300" s="279" t="s">
        <v>1273</v>
      </c>
      <c r="G300" s="382">
        <v>300</v>
      </c>
      <c r="H300" s="382">
        <v>300</v>
      </c>
      <c r="I300" s="382">
        <v>300</v>
      </c>
      <c r="J300" s="237">
        <f t="shared" si="32"/>
        <v>900</v>
      </c>
      <c r="K300" s="273">
        <v>17.04</v>
      </c>
      <c r="L300" s="274">
        <f t="shared" si="29"/>
        <v>22.24</v>
      </c>
      <c r="M300" s="275">
        <f t="shared" si="30"/>
        <v>20016</v>
      </c>
    </row>
    <row r="301" spans="2:14" s="250" customFormat="1" ht="30">
      <c r="B301" s="269">
        <f t="shared" si="31"/>
        <v>276</v>
      </c>
      <c r="C301" s="270">
        <v>91959</v>
      </c>
      <c r="D301" s="277" t="s">
        <v>119</v>
      </c>
      <c r="E301" s="278" t="s">
        <v>1525</v>
      </c>
      <c r="F301" s="279" t="s">
        <v>1273</v>
      </c>
      <c r="G301" s="382">
        <v>300</v>
      </c>
      <c r="H301" s="382">
        <v>300</v>
      </c>
      <c r="I301" s="382">
        <v>300</v>
      </c>
      <c r="J301" s="237">
        <f t="shared" si="32"/>
        <v>900</v>
      </c>
      <c r="K301" s="273">
        <v>27.14</v>
      </c>
      <c r="L301" s="274">
        <f t="shared" si="29"/>
        <v>35.42</v>
      </c>
      <c r="M301" s="275">
        <f t="shared" si="30"/>
        <v>31878</v>
      </c>
    </row>
    <row r="302" spans="2:14" s="250" customFormat="1" ht="30">
      <c r="B302" s="269">
        <f t="shared" si="31"/>
        <v>277</v>
      </c>
      <c r="C302" s="270">
        <v>91967</v>
      </c>
      <c r="D302" s="277" t="s">
        <v>119</v>
      </c>
      <c r="E302" s="278" t="s">
        <v>1526</v>
      </c>
      <c r="F302" s="279" t="s">
        <v>1273</v>
      </c>
      <c r="G302" s="382">
        <v>200</v>
      </c>
      <c r="H302" s="382">
        <v>200</v>
      </c>
      <c r="I302" s="382">
        <v>200</v>
      </c>
      <c r="J302" s="237">
        <f t="shared" si="32"/>
        <v>600</v>
      </c>
      <c r="K302" s="273">
        <v>37.25</v>
      </c>
      <c r="L302" s="274">
        <f t="shared" si="29"/>
        <v>48.61</v>
      </c>
      <c r="M302" s="275">
        <f t="shared" si="30"/>
        <v>29166</v>
      </c>
    </row>
    <row r="303" spans="2:14" s="250" customFormat="1" ht="45">
      <c r="B303" s="269">
        <f t="shared" si="31"/>
        <v>278</v>
      </c>
      <c r="C303" s="270">
        <v>91967</v>
      </c>
      <c r="D303" s="277" t="s">
        <v>119</v>
      </c>
      <c r="E303" s="278" t="s">
        <v>1527</v>
      </c>
      <c r="F303" s="279" t="s">
        <v>1273</v>
      </c>
      <c r="G303" s="382">
        <v>100</v>
      </c>
      <c r="H303" s="382">
        <v>100</v>
      </c>
      <c r="I303" s="382">
        <v>100</v>
      </c>
      <c r="J303" s="237">
        <f t="shared" si="32"/>
        <v>300</v>
      </c>
      <c r="K303" s="273">
        <v>37.25</v>
      </c>
      <c r="L303" s="274">
        <f t="shared" si="29"/>
        <v>48.61</v>
      </c>
      <c r="M303" s="275">
        <f t="shared" si="30"/>
        <v>14583</v>
      </c>
    </row>
    <row r="304" spans="2:14" s="250" customFormat="1" ht="30">
      <c r="B304" s="269">
        <f t="shared" si="31"/>
        <v>279</v>
      </c>
      <c r="C304" s="270">
        <v>59623</v>
      </c>
      <c r="D304" s="277" t="s">
        <v>1446</v>
      </c>
      <c r="E304" s="278" t="s">
        <v>1529</v>
      </c>
      <c r="F304" s="279" t="s">
        <v>1273</v>
      </c>
      <c r="G304" s="382">
        <v>100</v>
      </c>
      <c r="H304" s="382">
        <v>100</v>
      </c>
      <c r="I304" s="382">
        <v>100</v>
      </c>
      <c r="J304" s="237">
        <f t="shared" si="32"/>
        <v>300</v>
      </c>
      <c r="K304" s="273">
        <v>101.81</v>
      </c>
      <c r="L304" s="274">
        <f t="shared" si="29"/>
        <v>132.87</v>
      </c>
      <c r="M304" s="275">
        <f t="shared" si="30"/>
        <v>39861</v>
      </c>
      <c r="N304" s="250" t="s">
        <v>1495</v>
      </c>
    </row>
    <row r="305" spans="2:14" s="250" customFormat="1" ht="30">
      <c r="B305" s="269">
        <f t="shared" si="31"/>
        <v>280</v>
      </c>
      <c r="C305" s="270">
        <v>59623</v>
      </c>
      <c r="D305" s="277" t="s">
        <v>1446</v>
      </c>
      <c r="E305" s="278" t="s">
        <v>1531</v>
      </c>
      <c r="F305" s="279" t="s">
        <v>1273</v>
      </c>
      <c r="G305" s="382">
        <v>100</v>
      </c>
      <c r="H305" s="382">
        <v>50</v>
      </c>
      <c r="I305" s="382">
        <v>100</v>
      </c>
      <c r="J305" s="237">
        <f t="shared" si="32"/>
        <v>250</v>
      </c>
      <c r="K305" s="273">
        <v>103.1</v>
      </c>
      <c r="L305" s="274">
        <f t="shared" si="29"/>
        <v>134.56</v>
      </c>
      <c r="M305" s="275">
        <f t="shared" si="30"/>
        <v>33640</v>
      </c>
      <c r="N305" s="250" t="s">
        <v>1495</v>
      </c>
    </row>
    <row r="306" spans="2:14" s="250" customFormat="1">
      <c r="B306" s="269">
        <f t="shared" si="31"/>
        <v>281</v>
      </c>
      <c r="C306" s="270">
        <v>85195</v>
      </c>
      <c r="D306" s="277" t="s">
        <v>119</v>
      </c>
      <c r="E306" s="278" t="s">
        <v>1532</v>
      </c>
      <c r="F306" s="279" t="s">
        <v>1273</v>
      </c>
      <c r="G306" s="382">
        <v>10</v>
      </c>
      <c r="H306" s="382">
        <v>30</v>
      </c>
      <c r="I306" s="382">
        <v>10</v>
      </c>
      <c r="J306" s="237">
        <f t="shared" si="32"/>
        <v>50</v>
      </c>
      <c r="K306" s="273">
        <v>59.35</v>
      </c>
      <c r="L306" s="274">
        <f t="shared" si="29"/>
        <v>77.459999999999994</v>
      </c>
      <c r="M306" s="275">
        <f t="shared" si="30"/>
        <v>3872.9999999999995</v>
      </c>
    </row>
    <row r="307" spans="2:14" s="250" customFormat="1" ht="30">
      <c r="B307" s="269">
        <f t="shared" si="31"/>
        <v>282</v>
      </c>
      <c r="C307" s="270">
        <v>88547</v>
      </c>
      <c r="D307" s="277" t="s">
        <v>119</v>
      </c>
      <c r="E307" s="278" t="s">
        <v>1533</v>
      </c>
      <c r="F307" s="279" t="s">
        <v>1273</v>
      </c>
      <c r="G307" s="382">
        <v>10</v>
      </c>
      <c r="H307" s="382">
        <v>30</v>
      </c>
      <c r="I307" s="382">
        <v>10</v>
      </c>
      <c r="J307" s="237">
        <f t="shared" si="32"/>
        <v>50</v>
      </c>
      <c r="K307" s="273">
        <v>64.430000000000007</v>
      </c>
      <c r="L307" s="274">
        <f t="shared" si="29"/>
        <v>84.09</v>
      </c>
      <c r="M307" s="275">
        <f t="shared" si="30"/>
        <v>4204.5</v>
      </c>
    </row>
    <row r="308" spans="2:14" s="250" customFormat="1" ht="45">
      <c r="B308" s="269">
        <f t="shared" si="31"/>
        <v>283</v>
      </c>
      <c r="C308" s="270">
        <v>92000</v>
      </c>
      <c r="D308" s="277" t="s">
        <v>119</v>
      </c>
      <c r="E308" s="278" t="s">
        <v>1534</v>
      </c>
      <c r="F308" s="279" t="s">
        <v>1273</v>
      </c>
      <c r="G308" s="382">
        <v>600</v>
      </c>
      <c r="H308" s="382">
        <v>100</v>
      </c>
      <c r="I308" s="382">
        <v>600</v>
      </c>
      <c r="J308" s="237">
        <f t="shared" si="32"/>
        <v>1300</v>
      </c>
      <c r="K308" s="273">
        <v>16.18</v>
      </c>
      <c r="L308" s="274">
        <f t="shared" si="29"/>
        <v>21.12</v>
      </c>
      <c r="M308" s="275">
        <f t="shared" si="30"/>
        <v>27456</v>
      </c>
    </row>
    <row r="309" spans="2:14" s="250" customFormat="1" ht="30">
      <c r="B309" s="269">
        <f t="shared" si="31"/>
        <v>284</v>
      </c>
      <c r="C309" s="270">
        <v>92004</v>
      </c>
      <c r="D309" s="277" t="s">
        <v>119</v>
      </c>
      <c r="E309" s="278" t="s">
        <v>1535</v>
      </c>
      <c r="F309" s="279" t="s">
        <v>1273</v>
      </c>
      <c r="G309" s="382">
        <v>1000</v>
      </c>
      <c r="H309" s="382">
        <v>500</v>
      </c>
      <c r="I309" s="382">
        <v>1000</v>
      </c>
      <c r="J309" s="237">
        <f t="shared" si="32"/>
        <v>2500</v>
      </c>
      <c r="K309" s="273">
        <v>29.39</v>
      </c>
      <c r="L309" s="274">
        <f t="shared" si="29"/>
        <v>38.36</v>
      </c>
      <c r="M309" s="275">
        <f t="shared" si="30"/>
        <v>95900</v>
      </c>
    </row>
    <row r="310" spans="2:14" s="250" customFormat="1" ht="45">
      <c r="B310" s="269">
        <f t="shared" si="31"/>
        <v>285</v>
      </c>
      <c r="C310" s="270">
        <v>92001</v>
      </c>
      <c r="D310" s="277" t="s">
        <v>119</v>
      </c>
      <c r="E310" s="278" t="s">
        <v>1536</v>
      </c>
      <c r="F310" s="279" t="s">
        <v>1273</v>
      </c>
      <c r="G310" s="382">
        <v>200</v>
      </c>
      <c r="H310" s="382">
        <v>100</v>
      </c>
      <c r="I310" s="382">
        <v>200</v>
      </c>
      <c r="J310" s="237">
        <f t="shared" si="32"/>
        <v>500</v>
      </c>
      <c r="K310" s="273">
        <v>18.84</v>
      </c>
      <c r="L310" s="274">
        <f t="shared" si="29"/>
        <v>24.59</v>
      </c>
      <c r="M310" s="275">
        <f t="shared" si="30"/>
        <v>12295</v>
      </c>
    </row>
    <row r="311" spans="2:14" s="250" customFormat="1">
      <c r="B311" s="269">
        <f t="shared" si="31"/>
        <v>286</v>
      </c>
      <c r="C311" s="270">
        <v>170883</v>
      </c>
      <c r="D311" s="277" t="s">
        <v>122</v>
      </c>
      <c r="E311" s="278" t="s">
        <v>1538</v>
      </c>
      <c r="F311" s="279" t="s">
        <v>1273</v>
      </c>
      <c r="G311" s="382">
        <v>400</v>
      </c>
      <c r="H311" s="382">
        <v>300</v>
      </c>
      <c r="I311" s="382">
        <v>400</v>
      </c>
      <c r="J311" s="237">
        <f t="shared" si="32"/>
        <v>1100</v>
      </c>
      <c r="K311" s="273">
        <v>43.43</v>
      </c>
      <c r="L311" s="274">
        <f t="shared" si="29"/>
        <v>56.68</v>
      </c>
      <c r="M311" s="275">
        <f t="shared" si="30"/>
        <v>62348</v>
      </c>
    </row>
    <row r="312" spans="2:14" s="250" customFormat="1" ht="30">
      <c r="B312" s="269">
        <f t="shared" si="31"/>
        <v>287</v>
      </c>
      <c r="C312" s="270">
        <v>171181</v>
      </c>
      <c r="D312" s="277" t="s">
        <v>122</v>
      </c>
      <c r="E312" s="278" t="s">
        <v>1540</v>
      </c>
      <c r="F312" s="279" t="s">
        <v>1273</v>
      </c>
      <c r="G312" s="382">
        <v>150</v>
      </c>
      <c r="H312" s="382">
        <v>100</v>
      </c>
      <c r="I312" s="382">
        <v>150</v>
      </c>
      <c r="J312" s="237">
        <f t="shared" si="32"/>
        <v>400</v>
      </c>
      <c r="K312" s="273">
        <v>34.96</v>
      </c>
      <c r="L312" s="274">
        <f t="shared" si="29"/>
        <v>45.63</v>
      </c>
      <c r="M312" s="275">
        <f t="shared" si="30"/>
        <v>18252</v>
      </c>
    </row>
    <row r="313" spans="2:14" s="250" customFormat="1" ht="45">
      <c r="B313" s="269">
        <f t="shared" si="31"/>
        <v>288</v>
      </c>
      <c r="C313" s="270">
        <v>170992</v>
      </c>
      <c r="D313" s="277" t="s">
        <v>122</v>
      </c>
      <c r="E313" s="278" t="s">
        <v>1542</v>
      </c>
      <c r="F313" s="279" t="s">
        <v>1273</v>
      </c>
      <c r="G313" s="382">
        <v>200</v>
      </c>
      <c r="H313" s="382">
        <v>100</v>
      </c>
      <c r="I313" s="382">
        <v>200</v>
      </c>
      <c r="J313" s="237">
        <f t="shared" si="32"/>
        <v>500</v>
      </c>
      <c r="K313" s="273">
        <v>102.24</v>
      </c>
      <c r="L313" s="274">
        <f t="shared" si="29"/>
        <v>133.43</v>
      </c>
      <c r="M313" s="275">
        <f t="shared" si="30"/>
        <v>66715</v>
      </c>
      <c r="N313" s="250" t="s">
        <v>1388</v>
      </c>
    </row>
    <row r="314" spans="2:14" s="250" customFormat="1" ht="45">
      <c r="B314" s="269">
        <f t="shared" si="31"/>
        <v>289</v>
      </c>
      <c r="C314" s="270">
        <v>170992</v>
      </c>
      <c r="D314" s="277" t="s">
        <v>122</v>
      </c>
      <c r="E314" s="278" t="s">
        <v>1544</v>
      </c>
      <c r="F314" s="279" t="s">
        <v>1273</v>
      </c>
      <c r="G314" s="382">
        <v>200</v>
      </c>
      <c r="H314" s="382">
        <v>100</v>
      </c>
      <c r="I314" s="382">
        <v>200</v>
      </c>
      <c r="J314" s="237">
        <f t="shared" si="32"/>
        <v>500</v>
      </c>
      <c r="K314" s="273">
        <v>153.79</v>
      </c>
      <c r="L314" s="274">
        <f t="shared" si="29"/>
        <v>200.71</v>
      </c>
      <c r="M314" s="275">
        <f t="shared" si="30"/>
        <v>100355</v>
      </c>
    </row>
    <row r="315" spans="2:14" s="250" customFormat="1" ht="45">
      <c r="B315" s="269">
        <f t="shared" si="31"/>
        <v>290</v>
      </c>
      <c r="C315" s="270">
        <v>170976</v>
      </c>
      <c r="D315" s="277" t="s">
        <v>122</v>
      </c>
      <c r="E315" s="278" t="s">
        <v>1546</v>
      </c>
      <c r="F315" s="279" t="s">
        <v>1273</v>
      </c>
      <c r="G315" s="382">
        <v>300</v>
      </c>
      <c r="H315" s="382">
        <v>50</v>
      </c>
      <c r="I315" s="382">
        <v>300</v>
      </c>
      <c r="J315" s="237">
        <f t="shared" si="32"/>
        <v>650</v>
      </c>
      <c r="K315" s="273">
        <v>131.04</v>
      </c>
      <c r="L315" s="274">
        <f t="shared" si="29"/>
        <v>171.02</v>
      </c>
      <c r="M315" s="275">
        <f t="shared" si="30"/>
        <v>111163</v>
      </c>
      <c r="N315" s="250" t="s">
        <v>1388</v>
      </c>
    </row>
    <row r="316" spans="2:14" s="250" customFormat="1" ht="45">
      <c r="B316" s="269">
        <f t="shared" si="31"/>
        <v>291</v>
      </c>
      <c r="C316" s="270">
        <v>170976</v>
      </c>
      <c r="D316" s="277" t="s">
        <v>122</v>
      </c>
      <c r="E316" s="278" t="s">
        <v>1548</v>
      </c>
      <c r="F316" s="279" t="s">
        <v>1273</v>
      </c>
      <c r="G316" s="382">
        <v>300</v>
      </c>
      <c r="H316" s="382">
        <v>100</v>
      </c>
      <c r="I316" s="382">
        <v>300</v>
      </c>
      <c r="J316" s="237">
        <f t="shared" si="32"/>
        <v>700</v>
      </c>
      <c r="K316" s="273">
        <v>211.79</v>
      </c>
      <c r="L316" s="274">
        <f t="shared" si="29"/>
        <v>276.41000000000003</v>
      </c>
      <c r="M316" s="275">
        <f t="shared" si="30"/>
        <v>193487.00000000003</v>
      </c>
    </row>
    <row r="317" spans="2:14" s="250" customFormat="1" ht="30">
      <c r="B317" s="269">
        <f t="shared" si="31"/>
        <v>292</v>
      </c>
      <c r="C317" s="270">
        <v>170992</v>
      </c>
      <c r="D317" s="277" t="s">
        <v>122</v>
      </c>
      <c r="E317" s="278" t="s">
        <v>1550</v>
      </c>
      <c r="F317" s="279" t="s">
        <v>1273</v>
      </c>
      <c r="G317" s="382">
        <v>200</v>
      </c>
      <c r="H317" s="382">
        <v>50</v>
      </c>
      <c r="I317" s="382">
        <v>200</v>
      </c>
      <c r="J317" s="237">
        <f t="shared" si="32"/>
        <v>450</v>
      </c>
      <c r="K317" s="273">
        <v>153.79</v>
      </c>
      <c r="L317" s="274">
        <f t="shared" si="29"/>
        <v>200.71</v>
      </c>
      <c r="M317" s="275">
        <f t="shared" si="30"/>
        <v>90319.5</v>
      </c>
    </row>
    <row r="318" spans="2:14" s="250" customFormat="1" ht="45">
      <c r="B318" s="269">
        <f t="shared" si="31"/>
        <v>293</v>
      </c>
      <c r="C318" s="270">
        <v>170976</v>
      </c>
      <c r="D318" s="277" t="s">
        <v>122</v>
      </c>
      <c r="E318" s="278" t="s">
        <v>1552</v>
      </c>
      <c r="F318" s="279" t="s">
        <v>1273</v>
      </c>
      <c r="G318" s="382">
        <v>400</v>
      </c>
      <c r="H318" s="382">
        <v>50</v>
      </c>
      <c r="I318" s="382">
        <v>400</v>
      </c>
      <c r="J318" s="237">
        <f t="shared" si="32"/>
        <v>850</v>
      </c>
      <c r="K318" s="273">
        <v>211.79</v>
      </c>
      <c r="L318" s="274">
        <f t="shared" si="29"/>
        <v>276.41000000000003</v>
      </c>
      <c r="M318" s="275">
        <f t="shared" si="30"/>
        <v>234948.50000000003</v>
      </c>
    </row>
    <row r="319" spans="2:14" s="250" customFormat="1" ht="45">
      <c r="B319" s="269">
        <f t="shared" si="31"/>
        <v>294</v>
      </c>
      <c r="C319" s="270">
        <v>170583</v>
      </c>
      <c r="D319" s="277" t="s">
        <v>122</v>
      </c>
      <c r="E319" s="278" t="s">
        <v>1554</v>
      </c>
      <c r="F319" s="279" t="s">
        <v>1273</v>
      </c>
      <c r="G319" s="382">
        <v>200</v>
      </c>
      <c r="H319" s="382">
        <v>50</v>
      </c>
      <c r="I319" s="382">
        <v>200</v>
      </c>
      <c r="J319" s="237">
        <f t="shared" si="32"/>
        <v>450</v>
      </c>
      <c r="K319" s="273">
        <v>79.13</v>
      </c>
      <c r="L319" s="274">
        <f t="shared" si="29"/>
        <v>103.27</v>
      </c>
      <c r="M319" s="275">
        <f t="shared" si="30"/>
        <v>46471.5</v>
      </c>
      <c r="N319" s="250" t="s">
        <v>1388</v>
      </c>
    </row>
    <row r="320" spans="2:14" s="250" customFormat="1">
      <c r="B320" s="269">
        <f t="shared" si="31"/>
        <v>295</v>
      </c>
      <c r="C320" s="270">
        <v>83468</v>
      </c>
      <c r="D320" s="277" t="s">
        <v>119</v>
      </c>
      <c r="E320" s="278" t="s">
        <v>1555</v>
      </c>
      <c r="F320" s="279" t="s">
        <v>1273</v>
      </c>
      <c r="G320" s="382">
        <v>300</v>
      </c>
      <c r="H320" s="382">
        <v>50</v>
      </c>
      <c r="I320" s="382">
        <v>300</v>
      </c>
      <c r="J320" s="237">
        <f t="shared" si="32"/>
        <v>650</v>
      </c>
      <c r="K320" s="273">
        <v>5.93</v>
      </c>
      <c r="L320" s="274">
        <f t="shared" si="29"/>
        <v>7.74</v>
      </c>
      <c r="M320" s="275">
        <f t="shared" si="30"/>
        <v>5031</v>
      </c>
    </row>
    <row r="321" spans="2:14" s="250" customFormat="1">
      <c r="B321" s="269">
        <f t="shared" si="31"/>
        <v>296</v>
      </c>
      <c r="C321" s="270">
        <v>83469</v>
      </c>
      <c r="D321" s="277" t="s">
        <v>119</v>
      </c>
      <c r="E321" s="278" t="s">
        <v>1556</v>
      </c>
      <c r="F321" s="279" t="s">
        <v>1273</v>
      </c>
      <c r="G321" s="382">
        <v>600</v>
      </c>
      <c r="H321" s="382">
        <v>300</v>
      </c>
      <c r="I321" s="382">
        <v>600</v>
      </c>
      <c r="J321" s="237">
        <f t="shared" si="32"/>
        <v>1500</v>
      </c>
      <c r="K321" s="273">
        <v>5.93</v>
      </c>
      <c r="L321" s="274">
        <f t="shared" si="29"/>
        <v>7.74</v>
      </c>
      <c r="M321" s="275">
        <f t="shared" si="30"/>
        <v>11610</v>
      </c>
    </row>
    <row r="322" spans="2:14" s="250" customFormat="1" ht="30">
      <c r="B322" s="269">
        <f t="shared" si="31"/>
        <v>297</v>
      </c>
      <c r="C322" s="270">
        <v>83392</v>
      </c>
      <c r="D322" s="277" t="s">
        <v>119</v>
      </c>
      <c r="E322" s="278" t="s">
        <v>1558</v>
      </c>
      <c r="F322" s="279" t="s">
        <v>1273</v>
      </c>
      <c r="G322" s="382">
        <v>200</v>
      </c>
      <c r="H322" s="382">
        <v>60</v>
      </c>
      <c r="I322" s="382">
        <v>200</v>
      </c>
      <c r="J322" s="237">
        <f t="shared" si="32"/>
        <v>460</v>
      </c>
      <c r="K322" s="273">
        <v>27.8</v>
      </c>
      <c r="L322" s="274">
        <f t="shared" si="29"/>
        <v>36.28</v>
      </c>
      <c r="M322" s="275">
        <f t="shared" si="30"/>
        <v>16688.8</v>
      </c>
      <c r="N322" s="250" t="s">
        <v>1388</v>
      </c>
    </row>
    <row r="323" spans="2:14" s="250" customFormat="1" ht="30">
      <c r="B323" s="269">
        <f t="shared" si="31"/>
        <v>298</v>
      </c>
      <c r="C323" s="270">
        <v>83392</v>
      </c>
      <c r="D323" s="277" t="s">
        <v>119</v>
      </c>
      <c r="E323" s="278" t="s">
        <v>1560</v>
      </c>
      <c r="F323" s="279" t="s">
        <v>1273</v>
      </c>
      <c r="G323" s="382">
        <v>200</v>
      </c>
      <c r="H323" s="382">
        <v>30</v>
      </c>
      <c r="I323" s="382">
        <v>200</v>
      </c>
      <c r="J323" s="237">
        <f t="shared" si="32"/>
        <v>430</v>
      </c>
      <c r="K323" s="273">
        <v>28.97</v>
      </c>
      <c r="L323" s="274">
        <f t="shared" si="29"/>
        <v>37.81</v>
      </c>
      <c r="M323" s="275">
        <f t="shared" si="30"/>
        <v>16258.300000000001</v>
      </c>
      <c r="N323" s="250" t="s">
        <v>1388</v>
      </c>
    </row>
    <row r="324" spans="2:14" s="250" customFormat="1" ht="30">
      <c r="B324" s="269">
        <f t="shared" si="31"/>
        <v>299</v>
      </c>
      <c r="C324" s="270">
        <v>83393</v>
      </c>
      <c r="D324" s="277" t="s">
        <v>119</v>
      </c>
      <c r="E324" s="278" t="s">
        <v>1562</v>
      </c>
      <c r="F324" s="279" t="s">
        <v>1273</v>
      </c>
      <c r="G324" s="382">
        <v>250</v>
      </c>
      <c r="H324" s="382">
        <v>60</v>
      </c>
      <c r="I324" s="382">
        <v>250</v>
      </c>
      <c r="J324" s="237">
        <f t="shared" si="32"/>
        <v>560</v>
      </c>
      <c r="K324" s="273">
        <v>29.6</v>
      </c>
      <c r="L324" s="274">
        <f t="shared" si="29"/>
        <v>38.630000000000003</v>
      </c>
      <c r="M324" s="275">
        <f t="shared" si="30"/>
        <v>21632.800000000003</v>
      </c>
      <c r="N324" s="250" t="s">
        <v>1388</v>
      </c>
    </row>
    <row r="325" spans="2:14" s="250" customFormat="1" ht="30">
      <c r="B325" s="269">
        <f t="shared" si="31"/>
        <v>300</v>
      </c>
      <c r="C325" s="270">
        <v>83391</v>
      </c>
      <c r="D325" s="277" t="s">
        <v>119</v>
      </c>
      <c r="E325" s="278" t="s">
        <v>1564</v>
      </c>
      <c r="F325" s="279" t="s">
        <v>1273</v>
      </c>
      <c r="G325" s="382">
        <v>400</v>
      </c>
      <c r="H325" s="382">
        <v>40</v>
      </c>
      <c r="I325" s="382">
        <v>400</v>
      </c>
      <c r="J325" s="237">
        <f t="shared" si="32"/>
        <v>840</v>
      </c>
      <c r="K325" s="273">
        <v>30.77</v>
      </c>
      <c r="L325" s="274">
        <f t="shared" si="29"/>
        <v>40.159999999999997</v>
      </c>
      <c r="M325" s="275">
        <f t="shared" si="30"/>
        <v>33734.399999999994</v>
      </c>
      <c r="N325" s="250" t="s">
        <v>1388</v>
      </c>
    </row>
    <row r="326" spans="2:14" s="250" customFormat="1" ht="30">
      <c r="B326" s="269">
        <f t="shared" si="31"/>
        <v>301</v>
      </c>
      <c r="C326" s="270">
        <v>93040</v>
      </c>
      <c r="D326" s="277" t="s">
        <v>119</v>
      </c>
      <c r="E326" s="286" t="s">
        <v>1566</v>
      </c>
      <c r="F326" s="279" t="s">
        <v>1273</v>
      </c>
      <c r="G326" s="382">
        <v>400</v>
      </c>
      <c r="H326" s="382">
        <v>60</v>
      </c>
      <c r="I326" s="382">
        <v>400</v>
      </c>
      <c r="J326" s="237">
        <f t="shared" si="32"/>
        <v>860</v>
      </c>
      <c r="K326" s="273">
        <v>27.73</v>
      </c>
      <c r="L326" s="274">
        <f t="shared" si="29"/>
        <v>36.19</v>
      </c>
      <c r="M326" s="275">
        <f t="shared" si="30"/>
        <v>31123.399999999998</v>
      </c>
      <c r="N326" s="250" t="s">
        <v>1567</v>
      </c>
    </row>
    <row r="327" spans="2:14" s="250" customFormat="1" ht="30">
      <c r="B327" s="269">
        <f t="shared" si="31"/>
        <v>302</v>
      </c>
      <c r="C327" s="270">
        <v>93040</v>
      </c>
      <c r="D327" s="277" t="s">
        <v>119</v>
      </c>
      <c r="E327" s="286" t="s">
        <v>1569</v>
      </c>
      <c r="F327" s="279" t="s">
        <v>1273</v>
      </c>
      <c r="G327" s="382">
        <v>400</v>
      </c>
      <c r="H327" s="382">
        <v>20</v>
      </c>
      <c r="I327" s="382">
        <v>400</v>
      </c>
      <c r="J327" s="237">
        <f t="shared" si="32"/>
        <v>820</v>
      </c>
      <c r="K327" s="273">
        <v>20.83</v>
      </c>
      <c r="L327" s="274">
        <f t="shared" si="29"/>
        <v>27.19</v>
      </c>
      <c r="M327" s="275">
        <f t="shared" si="30"/>
        <v>22295.8</v>
      </c>
      <c r="N327" s="250" t="s">
        <v>1570</v>
      </c>
    </row>
    <row r="328" spans="2:14" s="250" customFormat="1">
      <c r="B328" s="269">
        <f t="shared" si="31"/>
        <v>303</v>
      </c>
      <c r="C328" s="270">
        <v>83468</v>
      </c>
      <c r="D328" s="277" t="s">
        <v>119</v>
      </c>
      <c r="E328" s="278" t="s">
        <v>1572</v>
      </c>
      <c r="F328" s="279" t="s">
        <v>1273</v>
      </c>
      <c r="G328" s="382">
        <v>1000</v>
      </c>
      <c r="H328" s="382">
        <v>30</v>
      </c>
      <c r="I328" s="382">
        <v>1000</v>
      </c>
      <c r="J328" s="237">
        <f t="shared" si="32"/>
        <v>2030</v>
      </c>
      <c r="K328" s="273">
        <v>47.42</v>
      </c>
      <c r="L328" s="274">
        <f t="shared" si="29"/>
        <v>61.89</v>
      </c>
      <c r="M328" s="275">
        <f t="shared" si="30"/>
        <v>125636.7</v>
      </c>
      <c r="N328" s="250" t="s">
        <v>1573</v>
      </c>
    </row>
    <row r="329" spans="2:14" s="250" customFormat="1">
      <c r="B329" s="269">
        <f t="shared" si="31"/>
        <v>304</v>
      </c>
      <c r="C329" s="270">
        <v>83469</v>
      </c>
      <c r="D329" s="277" t="s">
        <v>119</v>
      </c>
      <c r="E329" s="287" t="s">
        <v>1575</v>
      </c>
      <c r="F329" s="279" t="s">
        <v>1273</v>
      </c>
      <c r="G329" s="382">
        <v>300</v>
      </c>
      <c r="H329" s="382">
        <v>30</v>
      </c>
      <c r="I329" s="382">
        <v>300</v>
      </c>
      <c r="J329" s="237">
        <f t="shared" si="32"/>
        <v>630</v>
      </c>
      <c r="K329" s="273">
        <v>31.5</v>
      </c>
      <c r="L329" s="274">
        <f t="shared" ref="L329:L349" si="33">ROUND(K329*1.3051,2)</f>
        <v>41.11</v>
      </c>
      <c r="M329" s="275">
        <f t="shared" ref="M329:M350" si="34">J329*L329</f>
        <v>25899.3</v>
      </c>
      <c r="N329" s="250" t="s">
        <v>1576</v>
      </c>
    </row>
    <row r="330" spans="2:14" s="250" customFormat="1">
      <c r="B330" s="269">
        <f t="shared" ref="B330:B350" si="35">B329+1</f>
        <v>305</v>
      </c>
      <c r="C330" s="270" t="s">
        <v>1578</v>
      </c>
      <c r="D330" s="277" t="s">
        <v>119</v>
      </c>
      <c r="E330" s="287" t="s">
        <v>1579</v>
      </c>
      <c r="F330" s="279" t="s">
        <v>1273</v>
      </c>
      <c r="G330" s="382">
        <v>20</v>
      </c>
      <c r="H330" s="382">
        <v>10</v>
      </c>
      <c r="I330" s="382">
        <v>20</v>
      </c>
      <c r="J330" s="237">
        <f t="shared" si="32"/>
        <v>50</v>
      </c>
      <c r="K330" s="273">
        <v>574.28</v>
      </c>
      <c r="L330" s="274">
        <f t="shared" si="33"/>
        <v>749.49</v>
      </c>
      <c r="M330" s="275">
        <f t="shared" si="34"/>
        <v>37474.5</v>
      </c>
      <c r="N330" s="250" t="s">
        <v>1388</v>
      </c>
    </row>
    <row r="331" spans="2:14" s="250" customFormat="1">
      <c r="B331" s="269">
        <f t="shared" si="35"/>
        <v>306</v>
      </c>
      <c r="C331" s="270" t="s">
        <v>1578</v>
      </c>
      <c r="D331" s="277" t="s">
        <v>119</v>
      </c>
      <c r="E331" s="287" t="s">
        <v>1581</v>
      </c>
      <c r="F331" s="279" t="s">
        <v>1273</v>
      </c>
      <c r="G331" s="382">
        <v>20</v>
      </c>
      <c r="H331" s="382">
        <v>10</v>
      </c>
      <c r="I331" s="382">
        <v>20</v>
      </c>
      <c r="J331" s="237">
        <f t="shared" si="32"/>
        <v>50</v>
      </c>
      <c r="K331" s="273">
        <v>183.3</v>
      </c>
      <c r="L331" s="274">
        <f t="shared" si="33"/>
        <v>239.22</v>
      </c>
      <c r="M331" s="275">
        <f t="shared" si="34"/>
        <v>11961</v>
      </c>
      <c r="N331" s="250" t="s">
        <v>1388</v>
      </c>
    </row>
    <row r="332" spans="2:14" s="250" customFormat="1">
      <c r="B332" s="269">
        <f t="shared" si="35"/>
        <v>307</v>
      </c>
      <c r="C332" s="270">
        <v>83478</v>
      </c>
      <c r="D332" s="277" t="s">
        <v>119</v>
      </c>
      <c r="E332" s="287" t="s">
        <v>1583</v>
      </c>
      <c r="F332" s="279" t="s">
        <v>1273</v>
      </c>
      <c r="G332" s="382">
        <v>25</v>
      </c>
      <c r="H332" s="382">
        <v>10</v>
      </c>
      <c r="I332" s="382">
        <v>25</v>
      </c>
      <c r="J332" s="237">
        <f t="shared" si="32"/>
        <v>60</v>
      </c>
      <c r="K332" s="273">
        <v>2561.2399999999998</v>
      </c>
      <c r="L332" s="274">
        <f t="shared" si="33"/>
        <v>3342.67</v>
      </c>
      <c r="M332" s="275">
        <f t="shared" si="34"/>
        <v>200560.2</v>
      </c>
      <c r="N332" s="250" t="s">
        <v>1388</v>
      </c>
    </row>
    <row r="333" spans="2:14" s="250" customFormat="1" ht="30">
      <c r="B333" s="269">
        <f t="shared" si="35"/>
        <v>308</v>
      </c>
      <c r="C333" s="270" t="s">
        <v>1585</v>
      </c>
      <c r="D333" s="277" t="s">
        <v>119</v>
      </c>
      <c r="E333" s="287" t="s">
        <v>1586</v>
      </c>
      <c r="F333" s="279" t="s">
        <v>1273</v>
      </c>
      <c r="G333" s="382">
        <v>20</v>
      </c>
      <c r="H333" s="382">
        <v>10</v>
      </c>
      <c r="I333" s="382">
        <v>20</v>
      </c>
      <c r="J333" s="237">
        <f t="shared" si="32"/>
        <v>50</v>
      </c>
      <c r="K333" s="273">
        <v>418.59</v>
      </c>
      <c r="L333" s="274">
        <f t="shared" si="33"/>
        <v>546.29999999999995</v>
      </c>
      <c r="M333" s="275">
        <f t="shared" si="34"/>
        <v>27314.999999999996</v>
      </c>
      <c r="N333" s="250" t="s">
        <v>1388</v>
      </c>
    </row>
    <row r="334" spans="2:14" s="250" customFormat="1">
      <c r="B334" s="269">
        <f t="shared" si="35"/>
        <v>309</v>
      </c>
      <c r="C334" s="270">
        <v>83469</v>
      </c>
      <c r="D334" s="277" t="s">
        <v>119</v>
      </c>
      <c r="E334" s="287" t="s">
        <v>1588</v>
      </c>
      <c r="F334" s="279" t="s">
        <v>1273</v>
      </c>
      <c r="G334" s="382">
        <v>25</v>
      </c>
      <c r="H334" s="382">
        <v>10</v>
      </c>
      <c r="I334" s="382">
        <v>25</v>
      </c>
      <c r="J334" s="237">
        <f t="shared" si="32"/>
        <v>60</v>
      </c>
      <c r="K334" s="273">
        <v>44.98</v>
      </c>
      <c r="L334" s="274">
        <f t="shared" si="33"/>
        <v>58.7</v>
      </c>
      <c r="M334" s="275">
        <f t="shared" si="34"/>
        <v>3522</v>
      </c>
      <c r="N334" s="250" t="s">
        <v>1388</v>
      </c>
    </row>
    <row r="335" spans="2:14" s="250" customFormat="1">
      <c r="B335" s="269">
        <f t="shared" si="35"/>
        <v>310</v>
      </c>
      <c r="C335" s="270">
        <v>83469</v>
      </c>
      <c r="D335" s="277" t="s">
        <v>119</v>
      </c>
      <c r="E335" s="287" t="s">
        <v>1590</v>
      </c>
      <c r="F335" s="279" t="s">
        <v>1273</v>
      </c>
      <c r="G335" s="382">
        <v>20</v>
      </c>
      <c r="H335" s="382">
        <v>10</v>
      </c>
      <c r="I335" s="382">
        <v>20</v>
      </c>
      <c r="J335" s="237">
        <f t="shared" si="32"/>
        <v>50</v>
      </c>
      <c r="K335" s="273">
        <v>105.82</v>
      </c>
      <c r="L335" s="274">
        <f t="shared" si="33"/>
        <v>138.11000000000001</v>
      </c>
      <c r="M335" s="275">
        <f t="shared" si="34"/>
        <v>6905.5000000000009</v>
      </c>
      <c r="N335" s="250" t="s">
        <v>1388</v>
      </c>
    </row>
    <row r="336" spans="2:14" s="250" customFormat="1">
      <c r="B336" s="269">
        <f t="shared" si="35"/>
        <v>311</v>
      </c>
      <c r="C336" s="270">
        <v>83469</v>
      </c>
      <c r="D336" s="277" t="s">
        <v>119</v>
      </c>
      <c r="E336" s="287" t="s">
        <v>1592</v>
      </c>
      <c r="F336" s="279" t="s">
        <v>1273</v>
      </c>
      <c r="G336" s="382">
        <v>35</v>
      </c>
      <c r="H336" s="382">
        <v>10</v>
      </c>
      <c r="I336" s="382">
        <v>35</v>
      </c>
      <c r="J336" s="237">
        <f t="shared" si="32"/>
        <v>80</v>
      </c>
      <c r="K336" s="273">
        <v>23.65</v>
      </c>
      <c r="L336" s="274">
        <f t="shared" si="33"/>
        <v>30.87</v>
      </c>
      <c r="M336" s="275">
        <f t="shared" si="34"/>
        <v>2469.6</v>
      </c>
      <c r="N336" s="250" t="s">
        <v>1388</v>
      </c>
    </row>
    <row r="337" spans="2:16" s="250" customFormat="1" ht="30">
      <c r="B337" s="269">
        <f t="shared" si="35"/>
        <v>312</v>
      </c>
      <c r="C337" s="270">
        <v>83391</v>
      </c>
      <c r="D337" s="277" t="s">
        <v>119</v>
      </c>
      <c r="E337" s="287" t="s">
        <v>1594</v>
      </c>
      <c r="F337" s="279" t="s">
        <v>1273</v>
      </c>
      <c r="G337" s="382">
        <v>40</v>
      </c>
      <c r="H337" s="382">
        <v>16</v>
      </c>
      <c r="I337" s="382">
        <v>40</v>
      </c>
      <c r="J337" s="237">
        <f t="shared" si="32"/>
        <v>96</v>
      </c>
      <c r="K337" s="273">
        <v>40.270000000000003</v>
      </c>
      <c r="L337" s="274">
        <f t="shared" si="33"/>
        <v>52.56</v>
      </c>
      <c r="M337" s="275">
        <f t="shared" si="34"/>
        <v>5045.76</v>
      </c>
      <c r="N337" s="250" t="s">
        <v>1495</v>
      </c>
    </row>
    <row r="338" spans="2:16" s="250" customFormat="1" ht="30">
      <c r="B338" s="269">
        <f t="shared" si="35"/>
        <v>313</v>
      </c>
      <c r="C338" s="270">
        <v>83399</v>
      </c>
      <c r="D338" s="277" t="s">
        <v>119</v>
      </c>
      <c r="E338" s="287" t="s">
        <v>1595</v>
      </c>
      <c r="F338" s="279" t="s">
        <v>1273</v>
      </c>
      <c r="G338" s="382">
        <v>30</v>
      </c>
      <c r="H338" s="382">
        <v>10</v>
      </c>
      <c r="I338" s="382">
        <v>30</v>
      </c>
      <c r="J338" s="237">
        <f t="shared" si="32"/>
        <v>70</v>
      </c>
      <c r="K338" s="273">
        <v>40.25</v>
      </c>
      <c r="L338" s="274">
        <f t="shared" si="33"/>
        <v>52.53</v>
      </c>
      <c r="M338" s="275">
        <f t="shared" si="34"/>
        <v>3677.1</v>
      </c>
    </row>
    <row r="339" spans="2:16" s="250" customFormat="1" ht="30">
      <c r="B339" s="269">
        <f t="shared" si="35"/>
        <v>314</v>
      </c>
      <c r="C339" s="270">
        <v>250732</v>
      </c>
      <c r="D339" s="277" t="s">
        <v>122</v>
      </c>
      <c r="E339" s="287" t="s">
        <v>1597</v>
      </c>
      <c r="F339" s="279" t="s">
        <v>1273</v>
      </c>
      <c r="G339" s="382">
        <v>15</v>
      </c>
      <c r="H339" s="382">
        <v>30</v>
      </c>
      <c r="I339" s="382">
        <v>15</v>
      </c>
      <c r="J339" s="237">
        <f t="shared" ref="J339:J402" si="36">SUM(G339:I339)</f>
        <v>60</v>
      </c>
      <c r="K339" s="273">
        <v>187.33</v>
      </c>
      <c r="L339" s="274">
        <f t="shared" si="33"/>
        <v>244.48</v>
      </c>
      <c r="M339" s="275">
        <f t="shared" si="34"/>
        <v>14668.8</v>
      </c>
    </row>
    <row r="340" spans="2:16" s="250" customFormat="1">
      <c r="B340" s="269">
        <f t="shared" si="35"/>
        <v>315</v>
      </c>
      <c r="C340" s="270">
        <v>170958</v>
      </c>
      <c r="D340" s="277" t="s">
        <v>122</v>
      </c>
      <c r="E340" s="278" t="s">
        <v>1599</v>
      </c>
      <c r="F340" s="279" t="s">
        <v>1273</v>
      </c>
      <c r="G340" s="382">
        <v>300</v>
      </c>
      <c r="H340" s="382">
        <v>20</v>
      </c>
      <c r="I340" s="382">
        <v>300</v>
      </c>
      <c r="J340" s="237">
        <f t="shared" si="36"/>
        <v>620</v>
      </c>
      <c r="K340" s="273">
        <v>28.95</v>
      </c>
      <c r="L340" s="274">
        <f t="shared" si="33"/>
        <v>37.78</v>
      </c>
      <c r="M340" s="275">
        <f t="shared" si="34"/>
        <v>23423.600000000002</v>
      </c>
    </row>
    <row r="341" spans="2:16" s="250" customFormat="1" ht="30">
      <c r="B341" s="269">
        <f t="shared" si="35"/>
        <v>316</v>
      </c>
      <c r="C341" s="270">
        <v>171182</v>
      </c>
      <c r="D341" s="277" t="s">
        <v>122</v>
      </c>
      <c r="E341" s="278" t="s">
        <v>1601</v>
      </c>
      <c r="F341" s="279" t="s">
        <v>1273</v>
      </c>
      <c r="G341" s="382">
        <v>300</v>
      </c>
      <c r="H341" s="382">
        <v>20</v>
      </c>
      <c r="I341" s="382">
        <v>300</v>
      </c>
      <c r="J341" s="237">
        <f t="shared" si="36"/>
        <v>620</v>
      </c>
      <c r="K341" s="273">
        <v>35.049999999999997</v>
      </c>
      <c r="L341" s="274">
        <f t="shared" si="33"/>
        <v>45.74</v>
      </c>
      <c r="M341" s="275">
        <f t="shared" si="34"/>
        <v>28358.800000000003</v>
      </c>
    </row>
    <row r="342" spans="2:16" s="250" customFormat="1">
      <c r="B342" s="269">
        <f t="shared" si="35"/>
        <v>317</v>
      </c>
      <c r="C342" s="270">
        <v>171181</v>
      </c>
      <c r="D342" s="277" t="s">
        <v>122</v>
      </c>
      <c r="E342" s="278" t="s">
        <v>1603</v>
      </c>
      <c r="F342" s="279" t="s">
        <v>1273</v>
      </c>
      <c r="G342" s="382">
        <v>100</v>
      </c>
      <c r="H342" s="382">
        <v>10</v>
      </c>
      <c r="I342" s="382">
        <v>100</v>
      </c>
      <c r="J342" s="237">
        <f t="shared" si="36"/>
        <v>210</v>
      </c>
      <c r="K342" s="273">
        <v>35.049999999999997</v>
      </c>
      <c r="L342" s="274">
        <f t="shared" si="33"/>
        <v>45.74</v>
      </c>
      <c r="M342" s="275">
        <f t="shared" si="34"/>
        <v>9605.4</v>
      </c>
    </row>
    <row r="343" spans="2:16" s="250" customFormat="1">
      <c r="B343" s="269">
        <f t="shared" si="35"/>
        <v>318</v>
      </c>
      <c r="C343" s="270">
        <v>171180</v>
      </c>
      <c r="D343" s="277" t="s">
        <v>122</v>
      </c>
      <c r="E343" s="278" t="s">
        <v>1605</v>
      </c>
      <c r="F343" s="279" t="s">
        <v>51</v>
      </c>
      <c r="G343" s="382">
        <v>4000</v>
      </c>
      <c r="H343" s="382">
        <v>20</v>
      </c>
      <c r="I343" s="382">
        <v>4000</v>
      </c>
      <c r="J343" s="237">
        <f t="shared" si="36"/>
        <v>8020</v>
      </c>
      <c r="K343" s="273">
        <v>4.37</v>
      </c>
      <c r="L343" s="274">
        <f t="shared" si="33"/>
        <v>5.7</v>
      </c>
      <c r="M343" s="275">
        <f t="shared" si="34"/>
        <v>45714</v>
      </c>
    </row>
    <row r="344" spans="2:16" s="250" customFormat="1">
      <c r="B344" s="269">
        <f t="shared" si="35"/>
        <v>319</v>
      </c>
      <c r="C344" s="270">
        <v>171056</v>
      </c>
      <c r="D344" s="277" t="s">
        <v>122</v>
      </c>
      <c r="E344" s="278" t="s">
        <v>1607</v>
      </c>
      <c r="F344" s="279" t="s">
        <v>1273</v>
      </c>
      <c r="G344" s="382">
        <v>200</v>
      </c>
      <c r="H344" s="382">
        <v>10</v>
      </c>
      <c r="I344" s="382">
        <v>200</v>
      </c>
      <c r="J344" s="237">
        <f t="shared" si="36"/>
        <v>410</v>
      </c>
      <c r="K344" s="273">
        <v>38.479999999999997</v>
      </c>
      <c r="L344" s="274">
        <f t="shared" si="33"/>
        <v>50.22</v>
      </c>
      <c r="M344" s="275">
        <f t="shared" si="34"/>
        <v>20590.2</v>
      </c>
    </row>
    <row r="345" spans="2:16" s="250" customFormat="1" ht="30">
      <c r="B345" s="269">
        <f t="shared" si="35"/>
        <v>320</v>
      </c>
      <c r="C345" s="270" t="s">
        <v>1609</v>
      </c>
      <c r="D345" s="277" t="s">
        <v>656</v>
      </c>
      <c r="E345" s="278" t="s">
        <v>1610</v>
      </c>
      <c r="F345" s="279" t="s">
        <v>1273</v>
      </c>
      <c r="G345" s="382">
        <v>100</v>
      </c>
      <c r="H345" s="382">
        <v>10</v>
      </c>
      <c r="I345" s="382">
        <v>100</v>
      </c>
      <c r="J345" s="237">
        <f t="shared" si="36"/>
        <v>210</v>
      </c>
      <c r="K345" s="273">
        <v>6.03</v>
      </c>
      <c r="L345" s="274">
        <f t="shared" si="33"/>
        <v>7.87</v>
      </c>
      <c r="M345" s="275">
        <f t="shared" si="34"/>
        <v>1652.7</v>
      </c>
      <c r="N345" s="250" t="s">
        <v>1495</v>
      </c>
    </row>
    <row r="346" spans="2:16" s="250" customFormat="1" ht="30">
      <c r="B346" s="269">
        <f t="shared" si="35"/>
        <v>321</v>
      </c>
      <c r="C346" s="270" t="s">
        <v>1612</v>
      </c>
      <c r="D346" s="277" t="s">
        <v>656</v>
      </c>
      <c r="E346" s="278" t="s">
        <v>1613</v>
      </c>
      <c r="F346" s="279" t="s">
        <v>1273</v>
      </c>
      <c r="G346" s="382">
        <v>1300</v>
      </c>
      <c r="H346" s="382">
        <v>300</v>
      </c>
      <c r="I346" s="382">
        <v>1300</v>
      </c>
      <c r="J346" s="237">
        <f t="shared" si="36"/>
        <v>2900</v>
      </c>
      <c r="K346" s="273">
        <v>0.1</v>
      </c>
      <c r="L346" s="274">
        <f t="shared" si="33"/>
        <v>0.13</v>
      </c>
      <c r="M346" s="275">
        <f t="shared" si="34"/>
        <v>377</v>
      </c>
    </row>
    <row r="347" spans="2:16" s="250" customFormat="1" ht="30">
      <c r="B347" s="269">
        <f t="shared" si="35"/>
        <v>322</v>
      </c>
      <c r="C347" s="270" t="s">
        <v>1615</v>
      </c>
      <c r="D347" s="277" t="s">
        <v>656</v>
      </c>
      <c r="E347" s="278" t="s">
        <v>1616</v>
      </c>
      <c r="F347" s="279" t="s">
        <v>1273</v>
      </c>
      <c r="G347" s="382">
        <v>1000</v>
      </c>
      <c r="H347" s="382">
        <v>100</v>
      </c>
      <c r="I347" s="382">
        <v>1000</v>
      </c>
      <c r="J347" s="237">
        <f t="shared" si="36"/>
        <v>2100</v>
      </c>
      <c r="K347" s="273">
        <v>0.66</v>
      </c>
      <c r="L347" s="274">
        <f t="shared" si="33"/>
        <v>0.86</v>
      </c>
      <c r="M347" s="275">
        <f t="shared" si="34"/>
        <v>1806</v>
      </c>
      <c r="N347" s="250" t="s">
        <v>1495</v>
      </c>
    </row>
    <row r="348" spans="2:16" s="250" customFormat="1">
      <c r="B348" s="269">
        <f t="shared" si="35"/>
        <v>323</v>
      </c>
      <c r="C348" s="270">
        <v>85332</v>
      </c>
      <c r="D348" s="277" t="s">
        <v>119</v>
      </c>
      <c r="E348" s="278" t="s">
        <v>1617</v>
      </c>
      <c r="F348" s="279" t="s">
        <v>1273</v>
      </c>
      <c r="G348" s="382">
        <v>2000</v>
      </c>
      <c r="H348" s="382">
        <v>20</v>
      </c>
      <c r="I348" s="382">
        <v>2000</v>
      </c>
      <c r="J348" s="237">
        <f t="shared" si="36"/>
        <v>4020</v>
      </c>
      <c r="K348" s="288">
        <v>3.76</v>
      </c>
      <c r="L348" s="274">
        <f t="shared" si="33"/>
        <v>4.91</v>
      </c>
      <c r="M348" s="275">
        <f t="shared" si="34"/>
        <v>19738.2</v>
      </c>
    </row>
    <row r="349" spans="2:16" s="250" customFormat="1">
      <c r="B349" s="269">
        <f t="shared" si="35"/>
        <v>324</v>
      </c>
      <c r="C349" s="270">
        <v>85416</v>
      </c>
      <c r="D349" s="277" t="s">
        <v>119</v>
      </c>
      <c r="E349" s="278" t="s">
        <v>47</v>
      </c>
      <c r="F349" s="279" t="s">
        <v>1273</v>
      </c>
      <c r="G349" s="382">
        <v>1500</v>
      </c>
      <c r="H349" s="382">
        <v>10</v>
      </c>
      <c r="I349" s="382">
        <v>1500</v>
      </c>
      <c r="J349" s="237">
        <f t="shared" si="36"/>
        <v>3010</v>
      </c>
      <c r="K349" s="288">
        <v>9.57</v>
      </c>
      <c r="L349" s="274">
        <f t="shared" si="33"/>
        <v>12.49</v>
      </c>
      <c r="M349" s="275">
        <f t="shared" si="34"/>
        <v>37594.9</v>
      </c>
    </row>
    <row r="350" spans="2:16">
      <c r="B350" s="269">
        <f t="shared" si="35"/>
        <v>325</v>
      </c>
      <c r="C350" s="262">
        <v>85407</v>
      </c>
      <c r="D350" s="262" t="s">
        <v>119</v>
      </c>
      <c r="E350" s="263" t="s">
        <v>1257</v>
      </c>
      <c r="F350" s="262" t="s">
        <v>51</v>
      </c>
      <c r="G350" s="378">
        <v>4000</v>
      </c>
      <c r="H350" s="378">
        <v>20</v>
      </c>
      <c r="I350" s="378">
        <v>4000</v>
      </c>
      <c r="J350" s="237">
        <f t="shared" si="36"/>
        <v>8020</v>
      </c>
      <c r="K350" s="288">
        <v>7.03</v>
      </c>
      <c r="L350" s="274">
        <f t="shared" ref="L350" si="37">IF(ISBLANK(K350),"",ROUND(K350*1.3051,2))</f>
        <v>9.17</v>
      </c>
      <c r="M350" s="275">
        <f t="shared" si="34"/>
        <v>73543.399999999994</v>
      </c>
      <c r="N350" s="40" t="str">
        <f t="shared" ref="N350:N413" si="38">IF(ISBLANK(D350),"",IF(D350="sinapi","Ok!","COMPOSIÇÃO!"))</f>
        <v>Ok!</v>
      </c>
      <c r="O350" s="161" t="str">
        <f t="shared" ref="O350" si="39">IF(ISBLANK(K350),"",(IF(K350&lt;&gt;0,"Ok!","Verificar!")))</f>
        <v>Ok!</v>
      </c>
      <c r="P350" s="266"/>
    </row>
    <row r="351" spans="2:16" s="361" customFormat="1" ht="15.75" customHeight="1">
      <c r="B351" s="356" t="s">
        <v>1847</v>
      </c>
      <c r="C351" s="351" t="s">
        <v>8</v>
      </c>
      <c r="D351" s="357"/>
      <c r="E351" s="357"/>
      <c r="F351" s="357"/>
      <c r="G351" s="376"/>
      <c r="H351" s="376"/>
      <c r="I351" s="376"/>
      <c r="J351" s="237">
        <f t="shared" si="36"/>
        <v>0</v>
      </c>
      <c r="K351" s="358"/>
      <c r="L351" s="359" t="str">
        <f t="shared" si="18"/>
        <v/>
      </c>
      <c r="M351" s="360">
        <f>M352+M481+M489+M495+M515+M534</f>
        <v>607104.35000000009</v>
      </c>
      <c r="N351" s="362" t="str">
        <f t="shared" si="38"/>
        <v/>
      </c>
      <c r="O351" s="363" t="str">
        <f t="shared" si="17"/>
        <v/>
      </c>
    </row>
    <row r="352" spans="2:16" ht="15.75" customHeight="1">
      <c r="B352" s="228"/>
      <c r="C352" s="227" t="s">
        <v>780</v>
      </c>
      <c r="D352" s="217"/>
      <c r="E352" s="217"/>
      <c r="F352" s="217"/>
      <c r="G352" s="374"/>
      <c r="H352" s="374"/>
      <c r="I352" s="374"/>
      <c r="J352" s="237">
        <f t="shared" si="36"/>
        <v>0</v>
      </c>
      <c r="K352" s="231"/>
      <c r="L352" s="249" t="str">
        <f t="shared" si="18"/>
        <v/>
      </c>
      <c r="M352" s="246">
        <f>M353+M410+M440</f>
        <v>275871.7</v>
      </c>
      <c r="N352" s="40" t="str">
        <f t="shared" si="38"/>
        <v/>
      </c>
      <c r="O352" s="161" t="str">
        <f t="shared" si="17"/>
        <v/>
      </c>
    </row>
    <row r="353" spans="2:15" ht="15.75" customHeight="1">
      <c r="B353" s="228"/>
      <c r="C353" s="227" t="s">
        <v>929</v>
      </c>
      <c r="D353" s="217"/>
      <c r="E353" s="217"/>
      <c r="F353" s="217"/>
      <c r="G353" s="374"/>
      <c r="H353" s="374"/>
      <c r="I353" s="374"/>
      <c r="J353" s="237">
        <f t="shared" si="36"/>
        <v>0</v>
      </c>
      <c r="K353" s="231"/>
      <c r="L353" s="249" t="str">
        <f t="shared" si="18"/>
        <v/>
      </c>
      <c r="M353" s="246">
        <f>SUM(M354:M409)</f>
        <v>38074.199999999997</v>
      </c>
      <c r="N353" s="40" t="str">
        <f t="shared" si="38"/>
        <v/>
      </c>
      <c r="O353" s="161" t="str">
        <f t="shared" si="17"/>
        <v/>
      </c>
    </row>
    <row r="354" spans="2:15" ht="30">
      <c r="B354" s="245">
        <f>1+B350</f>
        <v>326</v>
      </c>
      <c r="C354" s="222">
        <v>89402</v>
      </c>
      <c r="D354" s="221" t="s">
        <v>119</v>
      </c>
      <c r="E354" s="219" t="s">
        <v>802</v>
      </c>
      <c r="F354" s="221" t="s">
        <v>478</v>
      </c>
      <c r="G354" s="380">
        <v>100</v>
      </c>
      <c r="H354" s="380">
        <v>20</v>
      </c>
      <c r="I354" s="380">
        <v>100</v>
      </c>
      <c r="J354" s="237">
        <f t="shared" si="36"/>
        <v>220</v>
      </c>
      <c r="K354" s="234">
        <v>5.31</v>
      </c>
      <c r="L354" s="249">
        <f t="shared" si="18"/>
        <v>6.93</v>
      </c>
      <c r="M354" s="248">
        <f t="shared" ref="M354:M399" si="40">J354*L354</f>
        <v>1524.6</v>
      </c>
      <c r="N354" s="40" t="str">
        <f t="shared" si="38"/>
        <v>Ok!</v>
      </c>
      <c r="O354" s="161" t="str">
        <f t="shared" si="17"/>
        <v>Ok!</v>
      </c>
    </row>
    <row r="355" spans="2:15" ht="30">
      <c r="B355" s="245">
        <f>B354+1</f>
        <v>327</v>
      </c>
      <c r="C355" s="222">
        <v>89446</v>
      </c>
      <c r="D355" s="221" t="s">
        <v>119</v>
      </c>
      <c r="E355" s="219" t="s">
        <v>820</v>
      </c>
      <c r="F355" s="221" t="s">
        <v>478</v>
      </c>
      <c r="G355" s="380">
        <v>100</v>
      </c>
      <c r="H355" s="380">
        <v>20</v>
      </c>
      <c r="I355" s="380">
        <v>0</v>
      </c>
      <c r="J355" s="237">
        <f t="shared" si="36"/>
        <v>120</v>
      </c>
      <c r="K355" s="234">
        <v>2.64</v>
      </c>
      <c r="L355" s="249">
        <f t="shared" si="18"/>
        <v>3.45</v>
      </c>
      <c r="M355" s="248">
        <f t="shared" si="40"/>
        <v>414</v>
      </c>
      <c r="N355" s="40" t="str">
        <f t="shared" si="38"/>
        <v>Ok!</v>
      </c>
      <c r="O355" s="161" t="str">
        <f t="shared" si="17"/>
        <v>Ok!</v>
      </c>
    </row>
    <row r="356" spans="2:15" ht="30">
      <c r="B356" s="245">
        <f t="shared" ref="B356:B361" si="41">B355+1</f>
        <v>328</v>
      </c>
      <c r="C356" s="222">
        <v>89403</v>
      </c>
      <c r="D356" s="221" t="s">
        <v>119</v>
      </c>
      <c r="E356" s="219" t="s">
        <v>803</v>
      </c>
      <c r="F356" s="221" t="s">
        <v>478</v>
      </c>
      <c r="G356" s="380">
        <v>100</v>
      </c>
      <c r="H356" s="380">
        <v>50</v>
      </c>
      <c r="I356" s="380">
        <v>100</v>
      </c>
      <c r="J356" s="237">
        <f t="shared" si="36"/>
        <v>250</v>
      </c>
      <c r="K356" s="234">
        <v>8.4</v>
      </c>
      <c r="L356" s="249">
        <f t="shared" si="18"/>
        <v>10.96</v>
      </c>
      <c r="M356" s="248">
        <f t="shared" si="40"/>
        <v>2740</v>
      </c>
      <c r="N356" s="40" t="str">
        <f t="shared" si="38"/>
        <v>Ok!</v>
      </c>
      <c r="O356" s="161" t="str">
        <f t="shared" si="17"/>
        <v>Ok!</v>
      </c>
    </row>
    <row r="357" spans="2:15" ht="30">
      <c r="B357" s="245">
        <f t="shared" si="41"/>
        <v>329</v>
      </c>
      <c r="C357" s="222">
        <v>89447</v>
      </c>
      <c r="D357" s="221" t="s">
        <v>119</v>
      </c>
      <c r="E357" s="219" t="s">
        <v>821</v>
      </c>
      <c r="F357" s="221" t="s">
        <v>478</v>
      </c>
      <c r="G357" s="380">
        <v>100</v>
      </c>
      <c r="H357" s="380">
        <v>50</v>
      </c>
      <c r="I357" s="380">
        <v>100</v>
      </c>
      <c r="J357" s="237">
        <f t="shared" si="36"/>
        <v>250</v>
      </c>
      <c r="K357" s="234">
        <v>5.26</v>
      </c>
      <c r="L357" s="249">
        <f t="shared" si="18"/>
        <v>6.86</v>
      </c>
      <c r="M357" s="248">
        <f t="shared" si="40"/>
        <v>1715</v>
      </c>
      <c r="N357" s="40" t="str">
        <f t="shared" si="38"/>
        <v>Ok!</v>
      </c>
      <c r="O357" s="161" t="str">
        <f t="shared" si="17"/>
        <v>Ok!</v>
      </c>
    </row>
    <row r="358" spans="2:15" ht="30">
      <c r="B358" s="245">
        <f t="shared" si="41"/>
        <v>330</v>
      </c>
      <c r="C358" s="222">
        <v>89448</v>
      </c>
      <c r="D358" s="221" t="s">
        <v>119</v>
      </c>
      <c r="E358" s="219" t="s">
        <v>822</v>
      </c>
      <c r="F358" s="221" t="s">
        <v>478</v>
      </c>
      <c r="G358" s="380">
        <v>100</v>
      </c>
      <c r="H358" s="380">
        <v>60</v>
      </c>
      <c r="I358" s="380">
        <v>100</v>
      </c>
      <c r="J358" s="237">
        <f t="shared" si="36"/>
        <v>260</v>
      </c>
      <c r="K358" s="234">
        <v>7.53</v>
      </c>
      <c r="L358" s="249">
        <f t="shared" si="18"/>
        <v>9.83</v>
      </c>
      <c r="M358" s="248">
        <f t="shared" si="40"/>
        <v>2555.8000000000002</v>
      </c>
      <c r="N358" s="40" t="str">
        <f t="shared" si="38"/>
        <v>Ok!</v>
      </c>
      <c r="O358" s="161" t="str">
        <f t="shared" si="17"/>
        <v>Ok!</v>
      </c>
    </row>
    <row r="359" spans="2:15" ht="30">
      <c r="B359" s="245">
        <f t="shared" si="41"/>
        <v>331</v>
      </c>
      <c r="C359" s="222">
        <v>89449</v>
      </c>
      <c r="D359" s="221" t="s">
        <v>119</v>
      </c>
      <c r="E359" s="219" t="s">
        <v>823</v>
      </c>
      <c r="F359" s="221" t="s">
        <v>478</v>
      </c>
      <c r="G359" s="380">
        <v>100</v>
      </c>
      <c r="H359" s="380">
        <v>60</v>
      </c>
      <c r="I359" s="380">
        <v>100</v>
      </c>
      <c r="J359" s="237">
        <f t="shared" si="36"/>
        <v>260</v>
      </c>
      <c r="K359" s="234">
        <v>9.32</v>
      </c>
      <c r="L359" s="249">
        <f t="shared" si="18"/>
        <v>12.16</v>
      </c>
      <c r="M359" s="248">
        <f t="shared" si="40"/>
        <v>3161.6</v>
      </c>
      <c r="N359" s="40" t="str">
        <f t="shared" si="38"/>
        <v>Ok!</v>
      </c>
      <c r="O359" s="161" t="str">
        <f t="shared" si="17"/>
        <v>Ok!</v>
      </c>
    </row>
    <row r="360" spans="2:15" ht="45">
      <c r="B360" s="245">
        <f t="shared" si="41"/>
        <v>332</v>
      </c>
      <c r="C360" s="222">
        <v>89362</v>
      </c>
      <c r="D360" s="221" t="s">
        <v>119</v>
      </c>
      <c r="E360" s="219" t="s">
        <v>785</v>
      </c>
      <c r="F360" s="221" t="s">
        <v>606</v>
      </c>
      <c r="G360" s="380">
        <v>20</v>
      </c>
      <c r="H360" s="380">
        <v>20</v>
      </c>
      <c r="I360" s="380">
        <v>20</v>
      </c>
      <c r="J360" s="237">
        <f t="shared" si="36"/>
        <v>60</v>
      </c>
      <c r="K360" s="234">
        <v>5</v>
      </c>
      <c r="L360" s="249">
        <f t="shared" si="18"/>
        <v>6.53</v>
      </c>
      <c r="M360" s="248">
        <f t="shared" si="40"/>
        <v>391.8</v>
      </c>
      <c r="N360" s="40" t="str">
        <f t="shared" si="38"/>
        <v>Ok!</v>
      </c>
      <c r="O360" s="161" t="str">
        <f t="shared" si="17"/>
        <v>Ok!</v>
      </c>
    </row>
    <row r="361" spans="2:15" ht="45">
      <c r="B361" s="245">
        <f t="shared" si="41"/>
        <v>333</v>
      </c>
      <c r="C361" s="222">
        <v>89366</v>
      </c>
      <c r="D361" s="221" t="s">
        <v>119</v>
      </c>
      <c r="E361" s="219" t="s">
        <v>786</v>
      </c>
      <c r="F361" s="221" t="s">
        <v>606</v>
      </c>
      <c r="G361" s="380">
        <v>20</v>
      </c>
      <c r="H361" s="380">
        <v>20</v>
      </c>
      <c r="I361" s="380">
        <v>20</v>
      </c>
      <c r="J361" s="237">
        <f t="shared" si="36"/>
        <v>60</v>
      </c>
      <c r="K361" s="234">
        <v>7.4</v>
      </c>
      <c r="L361" s="249">
        <f t="shared" si="18"/>
        <v>9.66</v>
      </c>
      <c r="M361" s="248">
        <f t="shared" si="40"/>
        <v>579.6</v>
      </c>
      <c r="N361" s="40" t="str">
        <f t="shared" si="38"/>
        <v>Ok!</v>
      </c>
      <c r="O361" s="161" t="str">
        <f t="shared" si="17"/>
        <v>Ok!</v>
      </c>
    </row>
    <row r="362" spans="2:15" ht="30">
      <c r="B362" s="245">
        <f t="shared" ref="B362:B409" si="42">B361+1</f>
        <v>334</v>
      </c>
      <c r="C362" s="222">
        <v>89378</v>
      </c>
      <c r="D362" s="221" t="s">
        <v>119</v>
      </c>
      <c r="E362" s="219" t="s">
        <v>791</v>
      </c>
      <c r="F362" s="221" t="s">
        <v>606</v>
      </c>
      <c r="G362" s="380">
        <v>20</v>
      </c>
      <c r="H362" s="380">
        <v>20</v>
      </c>
      <c r="I362" s="380">
        <v>20</v>
      </c>
      <c r="J362" s="237">
        <f t="shared" si="36"/>
        <v>60</v>
      </c>
      <c r="K362" s="234">
        <v>3.94</v>
      </c>
      <c r="L362" s="249">
        <f t="shared" si="18"/>
        <v>5.14</v>
      </c>
      <c r="M362" s="248">
        <f t="shared" si="40"/>
        <v>308.39999999999998</v>
      </c>
      <c r="N362" s="40" t="str">
        <f t="shared" si="38"/>
        <v>Ok!</v>
      </c>
      <c r="O362" s="161" t="str">
        <f t="shared" si="17"/>
        <v>Ok!</v>
      </c>
    </row>
    <row r="363" spans="2:15" ht="45">
      <c r="B363" s="245">
        <f t="shared" si="42"/>
        <v>335</v>
      </c>
      <c r="C363" s="222">
        <v>89383</v>
      </c>
      <c r="D363" s="221" t="s">
        <v>119</v>
      </c>
      <c r="E363" s="219" t="s">
        <v>792</v>
      </c>
      <c r="F363" s="221" t="s">
        <v>606</v>
      </c>
      <c r="G363" s="380">
        <v>20</v>
      </c>
      <c r="H363" s="380">
        <v>20</v>
      </c>
      <c r="I363" s="380">
        <v>20</v>
      </c>
      <c r="J363" s="237">
        <f t="shared" si="36"/>
        <v>60</v>
      </c>
      <c r="K363" s="234">
        <v>4.0199999999999996</v>
      </c>
      <c r="L363" s="249">
        <f t="shared" si="18"/>
        <v>5.25</v>
      </c>
      <c r="M363" s="248">
        <f t="shared" si="40"/>
        <v>315</v>
      </c>
      <c r="N363" s="40" t="str">
        <f t="shared" si="38"/>
        <v>Ok!</v>
      </c>
      <c r="O363" s="161" t="str">
        <f t="shared" si="17"/>
        <v>Ok!</v>
      </c>
    </row>
    <row r="364" spans="2:15" ht="30">
      <c r="B364" s="245">
        <f t="shared" si="42"/>
        <v>336</v>
      </c>
      <c r="C364" s="222">
        <v>89386</v>
      </c>
      <c r="D364" s="221" t="s">
        <v>119</v>
      </c>
      <c r="E364" s="219" t="s">
        <v>793</v>
      </c>
      <c r="F364" s="221" t="s">
        <v>606</v>
      </c>
      <c r="G364" s="380">
        <v>20</v>
      </c>
      <c r="H364" s="380">
        <v>20</v>
      </c>
      <c r="I364" s="380">
        <v>20</v>
      </c>
      <c r="J364" s="237">
        <f t="shared" si="36"/>
        <v>60</v>
      </c>
      <c r="K364" s="234">
        <v>5.3</v>
      </c>
      <c r="L364" s="249">
        <f t="shared" si="18"/>
        <v>6.92</v>
      </c>
      <c r="M364" s="248">
        <f t="shared" si="40"/>
        <v>415.2</v>
      </c>
      <c r="N364" s="40" t="str">
        <f t="shared" si="38"/>
        <v>Ok!</v>
      </c>
      <c r="O364" s="161" t="str">
        <f t="shared" si="17"/>
        <v>Ok!</v>
      </c>
    </row>
    <row r="365" spans="2:15" ht="45">
      <c r="B365" s="245">
        <f t="shared" si="42"/>
        <v>337</v>
      </c>
      <c r="C365" s="222">
        <v>89388</v>
      </c>
      <c r="D365" s="221" t="s">
        <v>119</v>
      </c>
      <c r="E365" s="219" t="s">
        <v>794</v>
      </c>
      <c r="F365" s="221" t="s">
        <v>606</v>
      </c>
      <c r="G365" s="380">
        <v>20</v>
      </c>
      <c r="H365" s="380">
        <v>20</v>
      </c>
      <c r="I365" s="380">
        <v>20</v>
      </c>
      <c r="J365" s="237">
        <f t="shared" si="36"/>
        <v>60</v>
      </c>
      <c r="K365" s="234">
        <v>6.75</v>
      </c>
      <c r="L365" s="249">
        <f t="shared" si="18"/>
        <v>8.81</v>
      </c>
      <c r="M365" s="248">
        <f t="shared" si="40"/>
        <v>528.6</v>
      </c>
      <c r="N365" s="40" t="str">
        <f t="shared" si="38"/>
        <v>Ok!</v>
      </c>
      <c r="O365" s="161" t="str">
        <f t="shared" si="17"/>
        <v>Ok!</v>
      </c>
    </row>
    <row r="366" spans="2:15" ht="30">
      <c r="B366" s="245">
        <f t="shared" si="42"/>
        <v>338</v>
      </c>
      <c r="C366" s="222">
        <v>89395</v>
      </c>
      <c r="D366" s="221" t="s">
        <v>119</v>
      </c>
      <c r="E366" s="219" t="s">
        <v>796</v>
      </c>
      <c r="F366" s="221" t="s">
        <v>606</v>
      </c>
      <c r="G366" s="380">
        <v>20</v>
      </c>
      <c r="H366" s="380">
        <v>20</v>
      </c>
      <c r="I366" s="380">
        <v>20</v>
      </c>
      <c r="J366" s="237">
        <f t="shared" si="36"/>
        <v>60</v>
      </c>
      <c r="K366" s="234">
        <v>7.52</v>
      </c>
      <c r="L366" s="249">
        <f t="shared" si="18"/>
        <v>9.81</v>
      </c>
      <c r="M366" s="248">
        <f t="shared" si="40"/>
        <v>588.6</v>
      </c>
      <c r="N366" s="40" t="str">
        <f t="shared" si="38"/>
        <v>Ok!</v>
      </c>
      <c r="O366" s="161" t="str">
        <f t="shared" si="17"/>
        <v>Ok!</v>
      </c>
    </row>
    <row r="367" spans="2:15" ht="45">
      <c r="B367" s="245">
        <f t="shared" si="42"/>
        <v>339</v>
      </c>
      <c r="C367" s="222">
        <v>89396</v>
      </c>
      <c r="D367" s="221" t="s">
        <v>119</v>
      </c>
      <c r="E367" s="219" t="s">
        <v>797</v>
      </c>
      <c r="F367" s="221" t="s">
        <v>606</v>
      </c>
      <c r="G367" s="380">
        <v>20</v>
      </c>
      <c r="H367" s="380">
        <v>20</v>
      </c>
      <c r="I367" s="380">
        <v>20</v>
      </c>
      <c r="J367" s="237">
        <f t="shared" si="36"/>
        <v>60</v>
      </c>
      <c r="K367" s="234">
        <v>14.53</v>
      </c>
      <c r="L367" s="249">
        <f t="shared" si="18"/>
        <v>18.96</v>
      </c>
      <c r="M367" s="248">
        <f t="shared" si="40"/>
        <v>1137.6000000000001</v>
      </c>
      <c r="N367" s="40" t="str">
        <f t="shared" si="38"/>
        <v>Ok!</v>
      </c>
      <c r="O367" s="161" t="str">
        <f t="shared" si="17"/>
        <v>Ok!</v>
      </c>
    </row>
    <row r="368" spans="2:15" ht="30">
      <c r="B368" s="245">
        <f t="shared" si="42"/>
        <v>340</v>
      </c>
      <c r="C368" s="222">
        <v>89398</v>
      </c>
      <c r="D368" s="221" t="s">
        <v>119</v>
      </c>
      <c r="E368" s="219" t="s">
        <v>799</v>
      </c>
      <c r="F368" s="221" t="s">
        <v>606</v>
      </c>
      <c r="G368" s="380">
        <v>20</v>
      </c>
      <c r="H368" s="380">
        <v>20</v>
      </c>
      <c r="I368" s="380">
        <v>20</v>
      </c>
      <c r="J368" s="237">
        <f t="shared" si="36"/>
        <v>60</v>
      </c>
      <c r="K368" s="234">
        <v>10.49</v>
      </c>
      <c r="L368" s="249">
        <f t="shared" si="18"/>
        <v>13.69</v>
      </c>
      <c r="M368" s="248">
        <f t="shared" si="40"/>
        <v>821.4</v>
      </c>
      <c r="N368" s="40" t="str">
        <f t="shared" si="38"/>
        <v>Ok!</v>
      </c>
      <c r="O368" s="161" t="str">
        <f t="shared" si="17"/>
        <v>Ok!</v>
      </c>
    </row>
    <row r="369" spans="2:15" ht="45">
      <c r="B369" s="245">
        <f t="shared" si="42"/>
        <v>341</v>
      </c>
      <c r="C369" s="222">
        <v>89400</v>
      </c>
      <c r="D369" s="221" t="s">
        <v>119</v>
      </c>
      <c r="E369" s="219" t="s">
        <v>800</v>
      </c>
      <c r="F369" s="221" t="s">
        <v>606</v>
      </c>
      <c r="G369" s="384">
        <v>20</v>
      </c>
      <c r="H369" s="380">
        <v>20</v>
      </c>
      <c r="I369" s="380">
        <v>20</v>
      </c>
      <c r="J369" s="237">
        <f t="shared" si="36"/>
        <v>60</v>
      </c>
      <c r="K369" s="234">
        <v>12.78</v>
      </c>
      <c r="L369" s="249">
        <f t="shared" si="18"/>
        <v>16.68</v>
      </c>
      <c r="M369" s="248">
        <f t="shared" si="40"/>
        <v>1000.8</v>
      </c>
      <c r="N369" s="40" t="str">
        <f t="shared" si="38"/>
        <v>Ok!</v>
      </c>
      <c r="O369" s="161" t="str">
        <f t="shared" si="17"/>
        <v>Ok!</v>
      </c>
    </row>
    <row r="370" spans="2:15" ht="45">
      <c r="B370" s="245">
        <f t="shared" si="42"/>
        <v>342</v>
      </c>
      <c r="C370" s="222">
        <v>89408</v>
      </c>
      <c r="D370" s="221" t="s">
        <v>119</v>
      </c>
      <c r="E370" s="219" t="s">
        <v>806</v>
      </c>
      <c r="F370" s="221" t="s">
        <v>606</v>
      </c>
      <c r="G370" s="380">
        <v>20</v>
      </c>
      <c r="H370" s="380">
        <v>20</v>
      </c>
      <c r="I370" s="380">
        <v>20</v>
      </c>
      <c r="J370" s="237">
        <f t="shared" si="36"/>
        <v>60</v>
      </c>
      <c r="K370" s="234">
        <v>3.35</v>
      </c>
      <c r="L370" s="249">
        <f t="shared" si="18"/>
        <v>4.37</v>
      </c>
      <c r="M370" s="248">
        <f t="shared" si="40"/>
        <v>262.2</v>
      </c>
      <c r="N370" s="40" t="str">
        <f t="shared" si="38"/>
        <v>Ok!</v>
      </c>
      <c r="O370" s="161" t="str">
        <f t="shared" si="17"/>
        <v>Ok!</v>
      </c>
    </row>
    <row r="371" spans="2:15" ht="45">
      <c r="B371" s="245">
        <f t="shared" si="42"/>
        <v>343</v>
      </c>
      <c r="C371" s="222">
        <v>89413</v>
      </c>
      <c r="D371" s="221" t="s">
        <v>119</v>
      </c>
      <c r="E371" s="219" t="s">
        <v>807</v>
      </c>
      <c r="F371" s="221" t="s">
        <v>606</v>
      </c>
      <c r="G371" s="380">
        <v>20</v>
      </c>
      <c r="H371" s="380">
        <v>20</v>
      </c>
      <c r="I371" s="380">
        <v>20</v>
      </c>
      <c r="J371" s="237">
        <f t="shared" si="36"/>
        <v>60</v>
      </c>
      <c r="K371" s="234">
        <v>4.4400000000000004</v>
      </c>
      <c r="L371" s="249">
        <f t="shared" si="18"/>
        <v>5.79</v>
      </c>
      <c r="M371" s="248">
        <f t="shared" si="40"/>
        <v>347.4</v>
      </c>
      <c r="N371" s="40" t="str">
        <f t="shared" si="38"/>
        <v>Ok!</v>
      </c>
      <c r="O371" s="161" t="str">
        <f t="shared" si="17"/>
        <v>Ok!</v>
      </c>
    </row>
    <row r="372" spans="2:15" ht="45">
      <c r="B372" s="245">
        <f t="shared" si="42"/>
        <v>344</v>
      </c>
      <c r="C372" s="222">
        <v>89414</v>
      </c>
      <c r="D372" s="221" t="s">
        <v>119</v>
      </c>
      <c r="E372" s="219" t="s">
        <v>808</v>
      </c>
      <c r="F372" s="221" t="s">
        <v>606</v>
      </c>
      <c r="G372" s="380">
        <v>20</v>
      </c>
      <c r="H372" s="380">
        <v>20</v>
      </c>
      <c r="I372" s="380">
        <v>20</v>
      </c>
      <c r="J372" s="237">
        <f>SUM(G372:I372)</f>
        <v>60</v>
      </c>
      <c r="K372" s="234">
        <v>5.09</v>
      </c>
      <c r="L372" s="249">
        <f t="shared" si="18"/>
        <v>6.64</v>
      </c>
      <c r="M372" s="248">
        <f t="shared" si="40"/>
        <v>398.4</v>
      </c>
      <c r="N372" s="40" t="str">
        <f t="shared" si="38"/>
        <v>Ok!</v>
      </c>
      <c r="O372" s="161" t="str">
        <f t="shared" si="17"/>
        <v>Ok!</v>
      </c>
    </row>
    <row r="373" spans="2:15" ht="30">
      <c r="B373" s="245">
        <f t="shared" si="42"/>
        <v>345</v>
      </c>
      <c r="C373" s="222">
        <v>89424</v>
      </c>
      <c r="D373" s="221" t="s">
        <v>119</v>
      </c>
      <c r="E373" s="219" t="s">
        <v>811</v>
      </c>
      <c r="F373" s="221" t="s">
        <v>606</v>
      </c>
      <c r="G373" s="380">
        <v>20</v>
      </c>
      <c r="H373" s="380">
        <v>20</v>
      </c>
      <c r="I373" s="380">
        <v>20</v>
      </c>
      <c r="J373" s="237">
        <f t="shared" si="36"/>
        <v>60</v>
      </c>
      <c r="K373" s="234">
        <v>2.84</v>
      </c>
      <c r="L373" s="249">
        <f t="shared" si="18"/>
        <v>3.71</v>
      </c>
      <c r="M373" s="248">
        <f t="shared" si="40"/>
        <v>222.6</v>
      </c>
      <c r="N373" s="40" t="str">
        <f t="shared" si="38"/>
        <v>Ok!</v>
      </c>
      <c r="O373" s="161" t="str">
        <f t="shared" si="17"/>
        <v>Ok!</v>
      </c>
    </row>
    <row r="374" spans="2:15" ht="30">
      <c r="B374" s="245">
        <f t="shared" si="42"/>
        <v>346</v>
      </c>
      <c r="C374" s="222">
        <v>89431</v>
      </c>
      <c r="D374" s="221" t="s">
        <v>119</v>
      </c>
      <c r="E374" s="219" t="s">
        <v>812</v>
      </c>
      <c r="F374" s="221" t="s">
        <v>606</v>
      </c>
      <c r="G374" s="380">
        <v>20</v>
      </c>
      <c r="H374" s="380">
        <v>20</v>
      </c>
      <c r="I374" s="380">
        <v>20</v>
      </c>
      <c r="J374" s="237">
        <f t="shared" si="36"/>
        <v>60</v>
      </c>
      <c r="K374" s="234">
        <v>3.98</v>
      </c>
      <c r="L374" s="249">
        <f t="shared" si="18"/>
        <v>5.19</v>
      </c>
      <c r="M374" s="248">
        <f t="shared" si="40"/>
        <v>311.40000000000003</v>
      </c>
      <c r="N374" s="40" t="str">
        <f t="shared" si="38"/>
        <v>Ok!</v>
      </c>
      <c r="O374" s="161" t="str">
        <f t="shared" si="17"/>
        <v>Ok!</v>
      </c>
    </row>
    <row r="375" spans="2:15" ht="30">
      <c r="B375" s="245">
        <f t="shared" si="42"/>
        <v>347</v>
      </c>
      <c r="C375" s="222">
        <v>89435</v>
      </c>
      <c r="D375" s="221" t="s">
        <v>119</v>
      </c>
      <c r="E375" s="219" t="s">
        <v>813</v>
      </c>
      <c r="F375" s="221" t="s">
        <v>606</v>
      </c>
      <c r="G375" s="380">
        <v>20</v>
      </c>
      <c r="H375" s="380">
        <v>20</v>
      </c>
      <c r="I375" s="380">
        <v>20</v>
      </c>
      <c r="J375" s="237">
        <f t="shared" si="36"/>
        <v>60</v>
      </c>
      <c r="K375" s="234">
        <v>9.56</v>
      </c>
      <c r="L375" s="249">
        <f t="shared" si="18"/>
        <v>12.48</v>
      </c>
      <c r="M375" s="248">
        <f t="shared" si="40"/>
        <v>748.80000000000007</v>
      </c>
      <c r="N375" s="40" t="str">
        <f t="shared" si="38"/>
        <v>Ok!</v>
      </c>
      <c r="O375" s="161" t="str">
        <f t="shared" si="17"/>
        <v>Ok!</v>
      </c>
    </row>
    <row r="376" spans="2:15" ht="45">
      <c r="B376" s="245">
        <f t="shared" si="42"/>
        <v>348</v>
      </c>
      <c r="C376" s="222">
        <v>89436</v>
      </c>
      <c r="D376" s="221" t="s">
        <v>119</v>
      </c>
      <c r="E376" s="219" t="s">
        <v>814</v>
      </c>
      <c r="F376" s="221" t="s">
        <v>606</v>
      </c>
      <c r="G376" s="380">
        <v>20</v>
      </c>
      <c r="H376" s="380">
        <v>20</v>
      </c>
      <c r="I376" s="380">
        <v>20</v>
      </c>
      <c r="J376" s="237">
        <f t="shared" si="36"/>
        <v>60</v>
      </c>
      <c r="K376" s="234">
        <v>4.0599999999999996</v>
      </c>
      <c r="L376" s="249">
        <f t="shared" si="18"/>
        <v>5.3</v>
      </c>
      <c r="M376" s="248">
        <f t="shared" si="40"/>
        <v>318</v>
      </c>
      <c r="N376" s="40" t="str">
        <f t="shared" si="38"/>
        <v>Ok!</v>
      </c>
      <c r="O376" s="161" t="str">
        <f t="shared" si="17"/>
        <v>Ok!</v>
      </c>
    </row>
    <row r="377" spans="2:15" ht="30">
      <c r="B377" s="245">
        <f t="shared" si="42"/>
        <v>349</v>
      </c>
      <c r="C377" s="222">
        <v>89440</v>
      </c>
      <c r="D377" s="221" t="s">
        <v>119</v>
      </c>
      <c r="E377" s="219" t="s">
        <v>816</v>
      </c>
      <c r="F377" s="221" t="s">
        <v>606</v>
      </c>
      <c r="G377" s="380">
        <v>20</v>
      </c>
      <c r="H377" s="380">
        <v>20</v>
      </c>
      <c r="I377" s="380">
        <v>20</v>
      </c>
      <c r="J377" s="237">
        <f t="shared" si="36"/>
        <v>60</v>
      </c>
      <c r="K377" s="234">
        <v>5.32</v>
      </c>
      <c r="L377" s="249">
        <f t="shared" si="18"/>
        <v>6.94</v>
      </c>
      <c r="M377" s="248">
        <f t="shared" si="40"/>
        <v>416.40000000000003</v>
      </c>
      <c r="N377" s="40" t="str">
        <f t="shared" si="38"/>
        <v>Ok!</v>
      </c>
      <c r="O377" s="161" t="str">
        <f t="shared" si="17"/>
        <v>Ok!</v>
      </c>
    </row>
    <row r="378" spans="2:15" ht="30">
      <c r="B378" s="245">
        <f t="shared" si="42"/>
        <v>350</v>
      </c>
      <c r="C378" s="222">
        <v>89443</v>
      </c>
      <c r="D378" s="221" t="s">
        <v>119</v>
      </c>
      <c r="E378" s="219" t="s">
        <v>818</v>
      </c>
      <c r="F378" s="221" t="s">
        <v>606</v>
      </c>
      <c r="G378" s="380">
        <v>20</v>
      </c>
      <c r="H378" s="380">
        <v>20</v>
      </c>
      <c r="I378" s="380">
        <v>20</v>
      </c>
      <c r="J378" s="237">
        <f t="shared" si="36"/>
        <v>60</v>
      </c>
      <c r="K378" s="234">
        <v>7.87</v>
      </c>
      <c r="L378" s="249">
        <f t="shared" si="18"/>
        <v>10.27</v>
      </c>
      <c r="M378" s="248">
        <f t="shared" si="40"/>
        <v>616.19999999999993</v>
      </c>
      <c r="N378" s="40" t="str">
        <f t="shared" si="38"/>
        <v>Ok!</v>
      </c>
      <c r="O378" s="161" t="str">
        <f t="shared" si="17"/>
        <v>Ok!</v>
      </c>
    </row>
    <row r="379" spans="2:15" ht="45">
      <c r="B379" s="245">
        <f t="shared" si="42"/>
        <v>351</v>
      </c>
      <c r="C379" s="222">
        <v>89445</v>
      </c>
      <c r="D379" s="221" t="s">
        <v>119</v>
      </c>
      <c r="E379" s="219" t="s">
        <v>819</v>
      </c>
      <c r="F379" s="221" t="s">
        <v>606</v>
      </c>
      <c r="G379" s="380">
        <v>20</v>
      </c>
      <c r="H379" s="380">
        <v>20</v>
      </c>
      <c r="I379" s="380">
        <v>20</v>
      </c>
      <c r="J379" s="237">
        <f t="shared" si="36"/>
        <v>60</v>
      </c>
      <c r="K379" s="234">
        <v>10.16</v>
      </c>
      <c r="L379" s="249">
        <f t="shared" si="18"/>
        <v>13.26</v>
      </c>
      <c r="M379" s="248">
        <f t="shared" si="40"/>
        <v>795.6</v>
      </c>
      <c r="N379" s="40" t="str">
        <f t="shared" si="38"/>
        <v>Ok!</v>
      </c>
      <c r="O379" s="161" t="str">
        <f t="shared" si="17"/>
        <v>Ok!</v>
      </c>
    </row>
    <row r="380" spans="2:15" ht="30">
      <c r="B380" s="245">
        <f t="shared" si="42"/>
        <v>352</v>
      </c>
      <c r="C380" s="222">
        <v>89481</v>
      </c>
      <c r="D380" s="221" t="s">
        <v>119</v>
      </c>
      <c r="E380" s="219" t="s">
        <v>824</v>
      </c>
      <c r="F380" s="221" t="s">
        <v>606</v>
      </c>
      <c r="G380" s="380">
        <v>20</v>
      </c>
      <c r="H380" s="380">
        <v>20</v>
      </c>
      <c r="I380" s="380">
        <v>20</v>
      </c>
      <c r="J380" s="237">
        <f t="shared" si="36"/>
        <v>60</v>
      </c>
      <c r="K380" s="234">
        <v>2.52</v>
      </c>
      <c r="L380" s="249">
        <f t="shared" si="18"/>
        <v>3.29</v>
      </c>
      <c r="M380" s="248">
        <f t="shared" si="40"/>
        <v>197.4</v>
      </c>
      <c r="N380" s="40" t="str">
        <f t="shared" si="38"/>
        <v>Ok!</v>
      </c>
      <c r="O380" s="161" t="str">
        <f t="shared" si="17"/>
        <v>Ok!</v>
      </c>
    </row>
    <row r="381" spans="2:15" ht="30">
      <c r="B381" s="245">
        <f t="shared" si="42"/>
        <v>353</v>
      </c>
      <c r="C381" s="222">
        <v>89485</v>
      </c>
      <c r="D381" s="221" t="s">
        <v>119</v>
      </c>
      <c r="E381" s="219" t="s">
        <v>825</v>
      </c>
      <c r="F381" s="221" t="s">
        <v>606</v>
      </c>
      <c r="G381" s="380">
        <v>20</v>
      </c>
      <c r="H381" s="380">
        <v>20</v>
      </c>
      <c r="I381" s="380">
        <v>20</v>
      </c>
      <c r="J381" s="237">
        <f t="shared" si="36"/>
        <v>60</v>
      </c>
      <c r="K381" s="234">
        <v>2.81</v>
      </c>
      <c r="L381" s="249">
        <f t="shared" si="18"/>
        <v>3.67</v>
      </c>
      <c r="M381" s="248">
        <f t="shared" si="40"/>
        <v>220.2</v>
      </c>
      <c r="N381" s="40" t="str">
        <f t="shared" si="38"/>
        <v>Ok!</v>
      </c>
      <c r="O381" s="161" t="str">
        <f t="shared" si="17"/>
        <v>Ok!</v>
      </c>
    </row>
    <row r="382" spans="2:15" ht="30">
      <c r="B382" s="245">
        <f t="shared" si="42"/>
        <v>354</v>
      </c>
      <c r="C382" s="222">
        <v>89492</v>
      </c>
      <c r="D382" s="221" t="s">
        <v>119</v>
      </c>
      <c r="E382" s="219" t="s">
        <v>826</v>
      </c>
      <c r="F382" s="221" t="s">
        <v>606</v>
      </c>
      <c r="G382" s="380">
        <v>20</v>
      </c>
      <c r="H382" s="380">
        <v>20</v>
      </c>
      <c r="I382" s="380">
        <v>20</v>
      </c>
      <c r="J382" s="237">
        <f t="shared" si="36"/>
        <v>60</v>
      </c>
      <c r="K382" s="234">
        <v>3.5</v>
      </c>
      <c r="L382" s="249">
        <f t="shared" si="18"/>
        <v>4.57</v>
      </c>
      <c r="M382" s="248">
        <f t="shared" si="40"/>
        <v>274.20000000000005</v>
      </c>
      <c r="N382" s="40" t="str">
        <f t="shared" si="38"/>
        <v>Ok!</v>
      </c>
      <c r="O382" s="161" t="str">
        <f t="shared" si="17"/>
        <v>Ok!</v>
      </c>
    </row>
    <row r="383" spans="2:15" ht="30">
      <c r="B383" s="245">
        <f t="shared" si="42"/>
        <v>355</v>
      </c>
      <c r="C383" s="222">
        <v>89493</v>
      </c>
      <c r="D383" s="221" t="s">
        <v>119</v>
      </c>
      <c r="E383" s="219" t="s">
        <v>827</v>
      </c>
      <c r="F383" s="221" t="s">
        <v>606</v>
      </c>
      <c r="G383" s="380">
        <v>20</v>
      </c>
      <c r="H383" s="380">
        <v>20</v>
      </c>
      <c r="I383" s="380">
        <v>20</v>
      </c>
      <c r="J383" s="237">
        <f t="shared" si="36"/>
        <v>60</v>
      </c>
      <c r="K383" s="234">
        <v>4.1500000000000004</v>
      </c>
      <c r="L383" s="249">
        <f t="shared" si="18"/>
        <v>5.42</v>
      </c>
      <c r="M383" s="248">
        <f t="shared" si="40"/>
        <v>325.2</v>
      </c>
      <c r="N383" s="40" t="str">
        <f t="shared" si="38"/>
        <v>Ok!</v>
      </c>
      <c r="O383" s="161" t="str">
        <f t="shared" ref="O383:O445" si="43">IF(ISBLANK(K383),"",(IF(K383&lt;&gt;0,"Ok!","Verificar!")))</f>
        <v>Ok!</v>
      </c>
    </row>
    <row r="384" spans="2:15" ht="30">
      <c r="B384" s="245">
        <f t="shared" si="42"/>
        <v>356</v>
      </c>
      <c r="C384" s="222">
        <v>89497</v>
      </c>
      <c r="D384" s="221" t="s">
        <v>119</v>
      </c>
      <c r="E384" s="219" t="s">
        <v>828</v>
      </c>
      <c r="F384" s="221" t="s">
        <v>606</v>
      </c>
      <c r="G384" s="380">
        <v>20</v>
      </c>
      <c r="H384" s="380">
        <v>20</v>
      </c>
      <c r="I384" s="380">
        <v>20</v>
      </c>
      <c r="J384" s="237">
        <f t="shared" si="36"/>
        <v>60</v>
      </c>
      <c r="K384" s="234">
        <v>5.07</v>
      </c>
      <c r="L384" s="249">
        <f t="shared" si="18"/>
        <v>6.62</v>
      </c>
      <c r="M384" s="248">
        <f t="shared" si="40"/>
        <v>397.2</v>
      </c>
      <c r="N384" s="40" t="str">
        <f t="shared" si="38"/>
        <v>Ok!</v>
      </c>
      <c r="O384" s="161" t="str">
        <f t="shared" si="43"/>
        <v>Ok!</v>
      </c>
    </row>
    <row r="385" spans="2:15" ht="30">
      <c r="B385" s="245">
        <f t="shared" si="42"/>
        <v>357</v>
      </c>
      <c r="C385" s="222">
        <v>89498</v>
      </c>
      <c r="D385" s="221" t="s">
        <v>119</v>
      </c>
      <c r="E385" s="219" t="s">
        <v>829</v>
      </c>
      <c r="F385" s="221" t="s">
        <v>606</v>
      </c>
      <c r="G385" s="380">
        <v>20</v>
      </c>
      <c r="H385" s="380">
        <v>20</v>
      </c>
      <c r="I385" s="380">
        <v>20</v>
      </c>
      <c r="J385" s="237">
        <f t="shared" si="36"/>
        <v>60</v>
      </c>
      <c r="K385" s="234">
        <v>5.46</v>
      </c>
      <c r="L385" s="249">
        <f t="shared" ref="L385:L447" si="44">IF(ISBLANK(K385),"",ROUND(K385*1.3051,2))</f>
        <v>7.13</v>
      </c>
      <c r="M385" s="248">
        <f t="shared" si="40"/>
        <v>427.8</v>
      </c>
      <c r="N385" s="40" t="str">
        <f t="shared" si="38"/>
        <v>Ok!</v>
      </c>
      <c r="O385" s="161" t="str">
        <f t="shared" si="43"/>
        <v>Ok!</v>
      </c>
    </row>
    <row r="386" spans="2:15" ht="30">
      <c r="B386" s="245">
        <f t="shared" si="42"/>
        <v>358</v>
      </c>
      <c r="C386" s="222">
        <v>89501</v>
      </c>
      <c r="D386" s="221" t="s">
        <v>119</v>
      </c>
      <c r="E386" s="219" t="s">
        <v>830</v>
      </c>
      <c r="F386" s="221" t="s">
        <v>606</v>
      </c>
      <c r="G386" s="380">
        <v>20</v>
      </c>
      <c r="H386" s="380">
        <v>20</v>
      </c>
      <c r="I386" s="380">
        <v>20</v>
      </c>
      <c r="J386" s="237">
        <f t="shared" si="36"/>
        <v>60</v>
      </c>
      <c r="K386" s="234">
        <v>6.43</v>
      </c>
      <c r="L386" s="249">
        <f t="shared" si="44"/>
        <v>8.39</v>
      </c>
      <c r="M386" s="248">
        <f t="shared" si="40"/>
        <v>503.40000000000003</v>
      </c>
      <c r="N386" s="40" t="str">
        <f t="shared" si="38"/>
        <v>Ok!</v>
      </c>
      <c r="O386" s="161" t="str">
        <f t="shared" si="43"/>
        <v>Ok!</v>
      </c>
    </row>
    <row r="387" spans="2:15" ht="30">
      <c r="B387" s="245">
        <f t="shared" si="42"/>
        <v>359</v>
      </c>
      <c r="C387" s="222">
        <v>89502</v>
      </c>
      <c r="D387" s="221" t="s">
        <v>119</v>
      </c>
      <c r="E387" s="219" t="s">
        <v>831</v>
      </c>
      <c r="F387" s="221" t="s">
        <v>606</v>
      </c>
      <c r="G387" s="380">
        <v>20</v>
      </c>
      <c r="H387" s="380">
        <v>20</v>
      </c>
      <c r="I387" s="380">
        <v>20</v>
      </c>
      <c r="J387" s="237">
        <f t="shared" si="36"/>
        <v>60</v>
      </c>
      <c r="K387" s="234">
        <v>7.08</v>
      </c>
      <c r="L387" s="249">
        <f t="shared" si="44"/>
        <v>9.24</v>
      </c>
      <c r="M387" s="248">
        <f t="shared" si="40"/>
        <v>554.4</v>
      </c>
      <c r="N387" s="40" t="str">
        <f t="shared" si="38"/>
        <v>Ok!</v>
      </c>
      <c r="O387" s="161" t="str">
        <f t="shared" si="43"/>
        <v>Ok!</v>
      </c>
    </row>
    <row r="388" spans="2:15" ht="30">
      <c r="B388" s="245">
        <f t="shared" si="42"/>
        <v>360</v>
      </c>
      <c r="C388" s="222">
        <v>89505</v>
      </c>
      <c r="D388" s="221" t="s">
        <v>119</v>
      </c>
      <c r="E388" s="219" t="s">
        <v>832</v>
      </c>
      <c r="F388" s="221" t="s">
        <v>606</v>
      </c>
      <c r="G388" s="380">
        <v>20</v>
      </c>
      <c r="H388" s="380">
        <v>20</v>
      </c>
      <c r="I388" s="380">
        <v>20</v>
      </c>
      <c r="J388" s="237">
        <f t="shared" si="36"/>
        <v>60</v>
      </c>
      <c r="K388" s="234">
        <v>14.61</v>
      </c>
      <c r="L388" s="249">
        <f t="shared" si="44"/>
        <v>19.07</v>
      </c>
      <c r="M388" s="248">
        <f t="shared" si="40"/>
        <v>1144.2</v>
      </c>
      <c r="N388" s="40" t="str">
        <f t="shared" si="38"/>
        <v>Ok!</v>
      </c>
      <c r="O388" s="161" t="str">
        <f t="shared" si="43"/>
        <v>Ok!</v>
      </c>
    </row>
    <row r="389" spans="2:15" ht="30">
      <c r="B389" s="245">
        <f t="shared" si="42"/>
        <v>361</v>
      </c>
      <c r="C389" s="222">
        <v>89528</v>
      </c>
      <c r="D389" s="221" t="s">
        <v>119</v>
      </c>
      <c r="E389" s="219" t="s">
        <v>836</v>
      </c>
      <c r="F389" s="221" t="s">
        <v>606</v>
      </c>
      <c r="G389" s="380">
        <v>20</v>
      </c>
      <c r="H389" s="380">
        <v>20</v>
      </c>
      <c r="I389" s="380">
        <v>20</v>
      </c>
      <c r="J389" s="237">
        <f t="shared" si="36"/>
        <v>60</v>
      </c>
      <c r="K389" s="234">
        <v>2.2799999999999998</v>
      </c>
      <c r="L389" s="249">
        <f t="shared" si="44"/>
        <v>2.98</v>
      </c>
      <c r="M389" s="248">
        <f t="shared" si="40"/>
        <v>178.8</v>
      </c>
      <c r="N389" s="40" t="str">
        <f t="shared" si="38"/>
        <v>Ok!</v>
      </c>
      <c r="O389" s="161" t="str">
        <f t="shared" si="43"/>
        <v>Ok!</v>
      </c>
    </row>
    <row r="390" spans="2:15" ht="45">
      <c r="B390" s="245">
        <f t="shared" si="42"/>
        <v>362</v>
      </c>
      <c r="C390" s="222">
        <v>89532</v>
      </c>
      <c r="D390" s="221" t="s">
        <v>119</v>
      </c>
      <c r="E390" s="219" t="s">
        <v>838</v>
      </c>
      <c r="F390" s="221" t="s">
        <v>606</v>
      </c>
      <c r="G390" s="380">
        <v>20</v>
      </c>
      <c r="H390" s="380">
        <v>20</v>
      </c>
      <c r="I390" s="380">
        <v>20</v>
      </c>
      <c r="J390" s="237">
        <f t="shared" si="36"/>
        <v>60</v>
      </c>
      <c r="K390" s="234">
        <v>3.87</v>
      </c>
      <c r="L390" s="249">
        <f t="shared" si="44"/>
        <v>5.05</v>
      </c>
      <c r="M390" s="248">
        <f t="shared" si="40"/>
        <v>303</v>
      </c>
      <c r="N390" s="40" t="str">
        <f t="shared" si="38"/>
        <v>Ok!</v>
      </c>
      <c r="O390" s="161" t="str">
        <f t="shared" si="43"/>
        <v>Ok!</v>
      </c>
    </row>
    <row r="391" spans="2:15" ht="30">
      <c r="B391" s="245">
        <f t="shared" si="42"/>
        <v>363</v>
      </c>
      <c r="C391" s="222">
        <v>89541</v>
      </c>
      <c r="D391" s="221" t="s">
        <v>119</v>
      </c>
      <c r="E391" s="219" t="s">
        <v>839</v>
      </c>
      <c r="F391" s="221" t="s">
        <v>606</v>
      </c>
      <c r="G391" s="380">
        <v>20</v>
      </c>
      <c r="H391" s="380">
        <v>20</v>
      </c>
      <c r="I391" s="380">
        <v>20</v>
      </c>
      <c r="J391" s="237">
        <f t="shared" si="36"/>
        <v>60</v>
      </c>
      <c r="K391" s="234">
        <v>3.37</v>
      </c>
      <c r="L391" s="249">
        <f t="shared" si="44"/>
        <v>4.4000000000000004</v>
      </c>
      <c r="M391" s="248">
        <f t="shared" si="40"/>
        <v>264</v>
      </c>
      <c r="N391" s="40" t="str">
        <f t="shared" si="38"/>
        <v>Ok!</v>
      </c>
      <c r="O391" s="161" t="str">
        <f t="shared" si="43"/>
        <v>Ok!</v>
      </c>
    </row>
    <row r="392" spans="2:15" ht="45">
      <c r="B392" s="245">
        <f t="shared" si="42"/>
        <v>364</v>
      </c>
      <c r="C392" s="222">
        <v>89553</v>
      </c>
      <c r="D392" s="221" t="s">
        <v>119</v>
      </c>
      <c r="E392" s="219" t="s">
        <v>841</v>
      </c>
      <c r="F392" s="221" t="s">
        <v>606</v>
      </c>
      <c r="G392" s="380">
        <v>20</v>
      </c>
      <c r="H392" s="380">
        <v>20</v>
      </c>
      <c r="I392" s="380">
        <v>20</v>
      </c>
      <c r="J392" s="237">
        <f t="shared" si="36"/>
        <v>60</v>
      </c>
      <c r="K392" s="234">
        <v>3.09</v>
      </c>
      <c r="L392" s="249">
        <f t="shared" si="44"/>
        <v>4.03</v>
      </c>
      <c r="M392" s="248">
        <f t="shared" si="40"/>
        <v>241.8</v>
      </c>
      <c r="N392" s="40" t="str">
        <f t="shared" si="38"/>
        <v>Ok!</v>
      </c>
      <c r="O392" s="161" t="str">
        <f t="shared" si="43"/>
        <v>Ok!</v>
      </c>
    </row>
    <row r="393" spans="2:15" ht="30">
      <c r="B393" s="245">
        <f t="shared" si="42"/>
        <v>365</v>
      </c>
      <c r="C393" s="222">
        <v>89558</v>
      </c>
      <c r="D393" s="221" t="s">
        <v>119</v>
      </c>
      <c r="E393" s="219" t="s">
        <v>844</v>
      </c>
      <c r="F393" s="221" t="s">
        <v>606</v>
      </c>
      <c r="G393" s="380">
        <v>20</v>
      </c>
      <c r="H393" s="380">
        <v>20</v>
      </c>
      <c r="I393" s="380">
        <v>20</v>
      </c>
      <c r="J393" s="237">
        <f t="shared" si="36"/>
        <v>60</v>
      </c>
      <c r="K393" s="234">
        <v>5.36</v>
      </c>
      <c r="L393" s="249">
        <f t="shared" si="44"/>
        <v>7</v>
      </c>
      <c r="M393" s="248">
        <f t="shared" si="40"/>
        <v>420</v>
      </c>
      <c r="N393" s="40" t="str">
        <f t="shared" si="38"/>
        <v>Ok!</v>
      </c>
      <c r="O393" s="161" t="str">
        <f t="shared" si="43"/>
        <v>Ok!</v>
      </c>
    </row>
    <row r="394" spans="2:15" ht="45">
      <c r="B394" s="245">
        <f t="shared" si="42"/>
        <v>366</v>
      </c>
      <c r="C394" s="222">
        <v>89562</v>
      </c>
      <c r="D394" s="221" t="s">
        <v>119</v>
      </c>
      <c r="E394" s="219" t="s">
        <v>846</v>
      </c>
      <c r="F394" s="221" t="s">
        <v>606</v>
      </c>
      <c r="G394" s="380">
        <v>20</v>
      </c>
      <c r="H394" s="380">
        <v>20</v>
      </c>
      <c r="I394" s="380">
        <v>20</v>
      </c>
      <c r="J394" s="237">
        <f t="shared" si="36"/>
        <v>60</v>
      </c>
      <c r="K394" s="234">
        <v>5.34</v>
      </c>
      <c r="L394" s="249">
        <f t="shared" si="44"/>
        <v>6.97</v>
      </c>
      <c r="M394" s="248">
        <f t="shared" si="40"/>
        <v>418.2</v>
      </c>
      <c r="N394" s="40" t="str">
        <f t="shared" si="38"/>
        <v>Ok!</v>
      </c>
      <c r="O394" s="161" t="str">
        <f t="shared" si="43"/>
        <v>Ok!</v>
      </c>
    </row>
    <row r="395" spans="2:15" ht="30">
      <c r="B395" s="245">
        <f t="shared" si="42"/>
        <v>367</v>
      </c>
      <c r="C395" s="222">
        <v>89568</v>
      </c>
      <c r="D395" s="221" t="s">
        <v>119</v>
      </c>
      <c r="E395" s="219" t="s">
        <v>847</v>
      </c>
      <c r="F395" s="221" t="s">
        <v>606</v>
      </c>
      <c r="G395" s="380">
        <v>20</v>
      </c>
      <c r="H395" s="380">
        <v>20</v>
      </c>
      <c r="I395" s="380">
        <v>20</v>
      </c>
      <c r="J395" s="237">
        <f t="shared" si="36"/>
        <v>60</v>
      </c>
      <c r="K395" s="234">
        <v>15.94</v>
      </c>
      <c r="L395" s="249">
        <f t="shared" si="44"/>
        <v>20.8</v>
      </c>
      <c r="M395" s="248">
        <f t="shared" si="40"/>
        <v>1248</v>
      </c>
      <c r="N395" s="40" t="str">
        <f t="shared" si="38"/>
        <v>Ok!</v>
      </c>
      <c r="O395" s="161" t="str">
        <f t="shared" si="43"/>
        <v>Ok!</v>
      </c>
    </row>
    <row r="396" spans="2:15" ht="45">
      <c r="B396" s="245">
        <f t="shared" si="42"/>
        <v>368</v>
      </c>
      <c r="C396" s="222">
        <v>89570</v>
      </c>
      <c r="D396" s="221" t="s">
        <v>119</v>
      </c>
      <c r="E396" s="219" t="s">
        <v>848</v>
      </c>
      <c r="F396" s="221" t="s">
        <v>606</v>
      </c>
      <c r="G396" s="380">
        <v>20</v>
      </c>
      <c r="H396" s="380">
        <v>20</v>
      </c>
      <c r="I396" s="380">
        <v>20</v>
      </c>
      <c r="J396" s="237">
        <f t="shared" si="36"/>
        <v>60</v>
      </c>
      <c r="K396" s="234">
        <v>5.73</v>
      </c>
      <c r="L396" s="249">
        <f t="shared" si="44"/>
        <v>7.48</v>
      </c>
      <c r="M396" s="248">
        <f t="shared" si="40"/>
        <v>448.8</v>
      </c>
      <c r="N396" s="40" t="str">
        <f t="shared" si="38"/>
        <v>Ok!</v>
      </c>
      <c r="O396" s="161" t="str">
        <f t="shared" si="43"/>
        <v>Ok!</v>
      </c>
    </row>
    <row r="397" spans="2:15" ht="45">
      <c r="B397" s="245">
        <f t="shared" si="42"/>
        <v>369</v>
      </c>
      <c r="C397" s="222">
        <v>89572</v>
      </c>
      <c r="D397" s="221" t="s">
        <v>119</v>
      </c>
      <c r="E397" s="219" t="s">
        <v>849</v>
      </c>
      <c r="F397" s="221" t="s">
        <v>606</v>
      </c>
      <c r="G397" s="380">
        <v>20</v>
      </c>
      <c r="H397" s="380">
        <v>20</v>
      </c>
      <c r="I397" s="380">
        <v>0</v>
      </c>
      <c r="J397" s="237">
        <f t="shared" si="36"/>
        <v>40</v>
      </c>
      <c r="K397" s="234">
        <v>5.01</v>
      </c>
      <c r="L397" s="249">
        <f t="shared" si="44"/>
        <v>6.54</v>
      </c>
      <c r="M397" s="248">
        <f t="shared" si="40"/>
        <v>261.60000000000002</v>
      </c>
      <c r="N397" s="40" t="str">
        <f t="shared" si="38"/>
        <v>Ok!</v>
      </c>
      <c r="O397" s="161" t="str">
        <f t="shared" si="43"/>
        <v>Ok!</v>
      </c>
    </row>
    <row r="398" spans="2:15" ht="30">
      <c r="B398" s="245">
        <f t="shared" si="42"/>
        <v>370</v>
      </c>
      <c r="C398" s="222">
        <v>89575</v>
      </c>
      <c r="D398" s="221" t="s">
        <v>119</v>
      </c>
      <c r="E398" s="219" t="s">
        <v>850</v>
      </c>
      <c r="F398" s="221" t="s">
        <v>606</v>
      </c>
      <c r="G398" s="380">
        <v>20</v>
      </c>
      <c r="H398" s="380">
        <v>20</v>
      </c>
      <c r="I398" s="380">
        <v>20</v>
      </c>
      <c r="J398" s="237">
        <f t="shared" si="36"/>
        <v>60</v>
      </c>
      <c r="K398" s="234">
        <v>6.75</v>
      </c>
      <c r="L398" s="249">
        <f t="shared" si="44"/>
        <v>8.81</v>
      </c>
      <c r="M398" s="248">
        <f t="shared" si="40"/>
        <v>528.6</v>
      </c>
      <c r="N398" s="40" t="str">
        <f t="shared" si="38"/>
        <v>Ok!</v>
      </c>
      <c r="O398" s="161" t="str">
        <f t="shared" si="43"/>
        <v>Ok!</v>
      </c>
    </row>
    <row r="399" spans="2:15" ht="30">
      <c r="B399" s="245">
        <f t="shared" si="42"/>
        <v>371</v>
      </c>
      <c r="C399" s="222">
        <v>89594</v>
      </c>
      <c r="D399" s="221" t="s">
        <v>119</v>
      </c>
      <c r="E399" s="219" t="s">
        <v>857</v>
      </c>
      <c r="F399" s="221" t="s">
        <v>606</v>
      </c>
      <c r="G399" s="380">
        <v>20</v>
      </c>
      <c r="H399" s="380">
        <v>20</v>
      </c>
      <c r="I399" s="380">
        <v>0</v>
      </c>
      <c r="J399" s="237">
        <f t="shared" si="36"/>
        <v>40</v>
      </c>
      <c r="K399" s="234">
        <v>19.21</v>
      </c>
      <c r="L399" s="249">
        <f t="shared" si="44"/>
        <v>25.07</v>
      </c>
      <c r="M399" s="248">
        <f t="shared" si="40"/>
        <v>1002.8</v>
      </c>
      <c r="N399" s="40" t="str">
        <f t="shared" si="38"/>
        <v>Ok!</v>
      </c>
      <c r="O399" s="161" t="str">
        <f t="shared" si="43"/>
        <v>Ok!</v>
      </c>
    </row>
    <row r="400" spans="2:15" ht="45">
      <c r="B400" s="245">
        <f t="shared" si="42"/>
        <v>372</v>
      </c>
      <c r="C400" s="222">
        <v>89596</v>
      </c>
      <c r="D400" s="221" t="s">
        <v>119</v>
      </c>
      <c r="E400" s="219" t="s">
        <v>858</v>
      </c>
      <c r="F400" s="221" t="s">
        <v>606</v>
      </c>
      <c r="G400" s="380">
        <v>20</v>
      </c>
      <c r="H400" s="380">
        <v>20</v>
      </c>
      <c r="I400" s="380">
        <v>0</v>
      </c>
      <c r="J400" s="237">
        <f t="shared" si="36"/>
        <v>40</v>
      </c>
      <c r="K400" s="234">
        <v>6.47</v>
      </c>
      <c r="L400" s="249">
        <f t="shared" si="44"/>
        <v>8.44</v>
      </c>
      <c r="M400" s="248">
        <f t="shared" ref="M400:M462" si="45">J400*L400</f>
        <v>337.59999999999997</v>
      </c>
      <c r="N400" s="40" t="str">
        <f t="shared" si="38"/>
        <v>Ok!</v>
      </c>
      <c r="O400" s="161" t="str">
        <f t="shared" si="43"/>
        <v>Ok!</v>
      </c>
    </row>
    <row r="401" spans="2:15" ht="30">
      <c r="B401" s="245">
        <f t="shared" si="42"/>
        <v>373</v>
      </c>
      <c r="C401" s="222">
        <v>89597</v>
      </c>
      <c r="D401" s="221" t="s">
        <v>119</v>
      </c>
      <c r="E401" s="219" t="s">
        <v>859</v>
      </c>
      <c r="F401" s="221" t="s">
        <v>606</v>
      </c>
      <c r="G401" s="380">
        <v>20</v>
      </c>
      <c r="H401" s="380">
        <v>20</v>
      </c>
      <c r="I401" s="380">
        <v>0</v>
      </c>
      <c r="J401" s="237">
        <f t="shared" si="36"/>
        <v>40</v>
      </c>
      <c r="K401" s="234">
        <v>13.11</v>
      </c>
      <c r="L401" s="249">
        <f t="shared" si="44"/>
        <v>17.11</v>
      </c>
      <c r="M401" s="248">
        <f t="shared" si="45"/>
        <v>684.4</v>
      </c>
      <c r="N401" s="40" t="str">
        <f t="shared" si="38"/>
        <v>Ok!</v>
      </c>
      <c r="O401" s="161" t="str">
        <f t="shared" si="43"/>
        <v>Ok!</v>
      </c>
    </row>
    <row r="402" spans="2:15" ht="45">
      <c r="B402" s="245">
        <f t="shared" si="42"/>
        <v>374</v>
      </c>
      <c r="C402" s="222">
        <v>89610</v>
      </c>
      <c r="D402" s="221" t="s">
        <v>119</v>
      </c>
      <c r="E402" s="219" t="s">
        <v>861</v>
      </c>
      <c r="F402" s="221" t="s">
        <v>606</v>
      </c>
      <c r="G402" s="380">
        <v>20</v>
      </c>
      <c r="H402" s="380">
        <v>20</v>
      </c>
      <c r="I402" s="380">
        <v>0</v>
      </c>
      <c r="J402" s="237">
        <f t="shared" si="36"/>
        <v>40</v>
      </c>
      <c r="K402" s="234">
        <v>11.82</v>
      </c>
      <c r="L402" s="249">
        <f t="shared" si="44"/>
        <v>15.43</v>
      </c>
      <c r="M402" s="248">
        <f t="shared" si="45"/>
        <v>617.20000000000005</v>
      </c>
      <c r="N402" s="40" t="str">
        <f t="shared" si="38"/>
        <v>Ok!</v>
      </c>
      <c r="O402" s="161" t="str">
        <f t="shared" si="43"/>
        <v>Ok!</v>
      </c>
    </row>
    <row r="403" spans="2:15" ht="30">
      <c r="B403" s="245">
        <f t="shared" si="42"/>
        <v>375</v>
      </c>
      <c r="C403" s="222">
        <v>89620</v>
      </c>
      <c r="D403" s="221" t="s">
        <v>119</v>
      </c>
      <c r="E403" s="219" t="s">
        <v>862</v>
      </c>
      <c r="F403" s="221" t="s">
        <v>606</v>
      </c>
      <c r="G403" s="380">
        <v>20</v>
      </c>
      <c r="H403" s="380">
        <v>20</v>
      </c>
      <c r="I403" s="380">
        <v>0</v>
      </c>
      <c r="J403" s="237">
        <f t="shared" ref="J403:J466" si="46">SUM(G403:I403)</f>
        <v>40</v>
      </c>
      <c r="K403" s="234">
        <v>6.63</v>
      </c>
      <c r="L403" s="249">
        <f t="shared" si="44"/>
        <v>8.65</v>
      </c>
      <c r="M403" s="248">
        <f t="shared" si="45"/>
        <v>346</v>
      </c>
      <c r="N403" s="40" t="str">
        <f t="shared" si="38"/>
        <v>Ok!</v>
      </c>
      <c r="O403" s="161" t="str">
        <f t="shared" si="43"/>
        <v>Ok!</v>
      </c>
    </row>
    <row r="404" spans="2:15" ht="45">
      <c r="B404" s="245">
        <f t="shared" si="42"/>
        <v>376</v>
      </c>
      <c r="C404" s="222">
        <v>89622</v>
      </c>
      <c r="D404" s="221" t="s">
        <v>119</v>
      </c>
      <c r="E404" s="219" t="s">
        <v>863</v>
      </c>
      <c r="F404" s="221" t="s">
        <v>606</v>
      </c>
      <c r="G404" s="380">
        <v>20</v>
      </c>
      <c r="H404" s="380">
        <v>20</v>
      </c>
      <c r="I404" s="380">
        <v>0</v>
      </c>
      <c r="J404" s="237">
        <f t="shared" si="46"/>
        <v>40</v>
      </c>
      <c r="K404" s="234">
        <v>8.92</v>
      </c>
      <c r="L404" s="249">
        <f t="shared" si="44"/>
        <v>11.64</v>
      </c>
      <c r="M404" s="248">
        <f t="shared" si="45"/>
        <v>465.6</v>
      </c>
      <c r="N404" s="40" t="str">
        <f t="shared" si="38"/>
        <v>Ok!</v>
      </c>
      <c r="O404" s="161" t="str">
        <f t="shared" si="43"/>
        <v>Ok!</v>
      </c>
    </row>
    <row r="405" spans="2:15" ht="30">
      <c r="B405" s="245">
        <f t="shared" si="42"/>
        <v>377</v>
      </c>
      <c r="C405" s="222">
        <v>89623</v>
      </c>
      <c r="D405" s="221" t="s">
        <v>119</v>
      </c>
      <c r="E405" s="219" t="s">
        <v>864</v>
      </c>
      <c r="F405" s="221" t="s">
        <v>606</v>
      </c>
      <c r="G405" s="380">
        <v>20</v>
      </c>
      <c r="H405" s="380">
        <v>20</v>
      </c>
      <c r="I405" s="380">
        <v>0</v>
      </c>
      <c r="J405" s="237">
        <f t="shared" si="46"/>
        <v>40</v>
      </c>
      <c r="K405" s="234">
        <v>11.75</v>
      </c>
      <c r="L405" s="249">
        <f t="shared" si="44"/>
        <v>15.33</v>
      </c>
      <c r="M405" s="248">
        <f t="shared" si="45"/>
        <v>613.20000000000005</v>
      </c>
      <c r="N405" s="40" t="str">
        <f t="shared" si="38"/>
        <v>Ok!</v>
      </c>
      <c r="O405" s="161" t="str">
        <f t="shared" si="43"/>
        <v>Ok!</v>
      </c>
    </row>
    <row r="406" spans="2:15" ht="45">
      <c r="B406" s="245">
        <f t="shared" si="42"/>
        <v>378</v>
      </c>
      <c r="C406" s="222">
        <v>89624</v>
      </c>
      <c r="D406" s="221" t="s">
        <v>119</v>
      </c>
      <c r="E406" s="219" t="s">
        <v>865</v>
      </c>
      <c r="F406" s="221" t="s">
        <v>606</v>
      </c>
      <c r="G406" s="380">
        <v>20</v>
      </c>
      <c r="H406" s="380">
        <v>20</v>
      </c>
      <c r="I406" s="380">
        <v>0</v>
      </c>
      <c r="J406" s="237">
        <f t="shared" si="46"/>
        <v>40</v>
      </c>
      <c r="K406" s="234">
        <v>11.63</v>
      </c>
      <c r="L406" s="249">
        <f t="shared" si="44"/>
        <v>15.18</v>
      </c>
      <c r="M406" s="248">
        <f t="shared" si="45"/>
        <v>607.20000000000005</v>
      </c>
      <c r="N406" s="40" t="str">
        <f t="shared" si="38"/>
        <v>Ok!</v>
      </c>
      <c r="O406" s="161" t="str">
        <f t="shared" si="43"/>
        <v>Ok!</v>
      </c>
    </row>
    <row r="407" spans="2:15" ht="30">
      <c r="B407" s="245">
        <f t="shared" si="42"/>
        <v>379</v>
      </c>
      <c r="C407" s="222">
        <v>89625</v>
      </c>
      <c r="D407" s="221" t="s">
        <v>119</v>
      </c>
      <c r="E407" s="219" t="s">
        <v>866</v>
      </c>
      <c r="F407" s="221" t="s">
        <v>606</v>
      </c>
      <c r="G407" s="380">
        <v>20</v>
      </c>
      <c r="H407" s="380">
        <v>20</v>
      </c>
      <c r="I407" s="380">
        <v>0</v>
      </c>
      <c r="J407" s="237">
        <f t="shared" si="46"/>
        <v>40</v>
      </c>
      <c r="K407" s="234">
        <v>14.15</v>
      </c>
      <c r="L407" s="249">
        <f t="shared" si="44"/>
        <v>18.47</v>
      </c>
      <c r="M407" s="248">
        <f t="shared" si="45"/>
        <v>738.8</v>
      </c>
      <c r="N407" s="40" t="str">
        <f t="shared" si="38"/>
        <v>Ok!</v>
      </c>
      <c r="O407" s="161" t="str">
        <f t="shared" si="43"/>
        <v>Ok!</v>
      </c>
    </row>
    <row r="408" spans="2:15" ht="45">
      <c r="B408" s="245">
        <f t="shared" si="42"/>
        <v>380</v>
      </c>
      <c r="C408" s="222">
        <v>89626</v>
      </c>
      <c r="D408" s="221" t="s">
        <v>119</v>
      </c>
      <c r="E408" s="219" t="s">
        <v>867</v>
      </c>
      <c r="F408" s="221" t="s">
        <v>606</v>
      </c>
      <c r="G408" s="380">
        <v>20</v>
      </c>
      <c r="H408" s="380">
        <v>20</v>
      </c>
      <c r="I408" s="380">
        <v>0</v>
      </c>
      <c r="J408" s="237">
        <f t="shared" si="46"/>
        <v>40</v>
      </c>
      <c r="K408" s="234">
        <v>18.09</v>
      </c>
      <c r="L408" s="249">
        <f t="shared" si="44"/>
        <v>23.61</v>
      </c>
      <c r="M408" s="248">
        <f t="shared" si="45"/>
        <v>944.4</v>
      </c>
      <c r="N408" s="40" t="str">
        <f t="shared" si="38"/>
        <v>Ok!</v>
      </c>
      <c r="O408" s="161" t="str">
        <f t="shared" si="43"/>
        <v>Ok!</v>
      </c>
    </row>
    <row r="409" spans="2:15" ht="45">
      <c r="B409" s="245">
        <f t="shared" si="42"/>
        <v>381</v>
      </c>
      <c r="C409" s="222">
        <v>89627</v>
      </c>
      <c r="D409" s="221" t="s">
        <v>119</v>
      </c>
      <c r="E409" s="219" t="s">
        <v>868</v>
      </c>
      <c r="F409" s="221" t="s">
        <v>606</v>
      </c>
      <c r="G409" s="380">
        <v>20</v>
      </c>
      <c r="H409" s="380">
        <v>20</v>
      </c>
      <c r="I409" s="380">
        <v>0</v>
      </c>
      <c r="J409" s="237">
        <f t="shared" si="46"/>
        <v>40</v>
      </c>
      <c r="K409" s="234">
        <v>13.89</v>
      </c>
      <c r="L409" s="249">
        <f t="shared" si="44"/>
        <v>18.13</v>
      </c>
      <c r="M409" s="248">
        <f t="shared" si="45"/>
        <v>725.19999999999993</v>
      </c>
      <c r="N409" s="40" t="str">
        <f t="shared" si="38"/>
        <v>Ok!</v>
      </c>
      <c r="O409" s="161" t="str">
        <f t="shared" si="43"/>
        <v>Ok!</v>
      </c>
    </row>
    <row r="410" spans="2:15" ht="15.75">
      <c r="B410" s="228"/>
      <c r="C410" s="227" t="s">
        <v>930</v>
      </c>
      <c r="D410" s="217"/>
      <c r="E410" s="217"/>
      <c r="F410" s="217"/>
      <c r="G410" s="374"/>
      <c r="H410" s="374"/>
      <c r="I410" s="374"/>
      <c r="J410" s="237">
        <f t="shared" si="46"/>
        <v>0</v>
      </c>
      <c r="K410" s="231"/>
      <c r="L410" s="249" t="str">
        <f t="shared" si="44"/>
        <v/>
      </c>
      <c r="M410" s="246">
        <f>SUM(M411:M439)</f>
        <v>129303</v>
      </c>
      <c r="N410" s="40" t="str">
        <f t="shared" si="38"/>
        <v/>
      </c>
      <c r="O410" s="161" t="str">
        <f t="shared" si="43"/>
        <v/>
      </c>
    </row>
    <row r="411" spans="2:15" ht="30">
      <c r="B411" s="245">
        <f>1+B409</f>
        <v>382</v>
      </c>
      <c r="C411" s="222">
        <v>89511</v>
      </c>
      <c r="D411" s="221" t="s">
        <v>119</v>
      </c>
      <c r="E411" s="219" t="s">
        <v>767</v>
      </c>
      <c r="F411" s="221" t="s">
        <v>478</v>
      </c>
      <c r="G411" s="380">
        <v>100</v>
      </c>
      <c r="H411" s="380">
        <v>100</v>
      </c>
      <c r="I411" s="380">
        <v>0</v>
      </c>
      <c r="J411" s="237">
        <f t="shared" si="46"/>
        <v>200</v>
      </c>
      <c r="K411" s="234">
        <v>21.73</v>
      </c>
      <c r="L411" s="249">
        <f t="shared" si="44"/>
        <v>28.36</v>
      </c>
      <c r="M411" s="248">
        <f t="shared" si="45"/>
        <v>5672</v>
      </c>
      <c r="N411" s="40" t="str">
        <f t="shared" si="38"/>
        <v>Ok!</v>
      </c>
      <c r="O411" s="161" t="str">
        <f t="shared" si="43"/>
        <v>Ok!</v>
      </c>
    </row>
    <row r="412" spans="2:15" ht="30">
      <c r="B412" s="245">
        <f>B411+1</f>
        <v>383</v>
      </c>
      <c r="C412" s="222">
        <v>89512</v>
      </c>
      <c r="D412" s="221" t="s">
        <v>119</v>
      </c>
      <c r="E412" s="219" t="s">
        <v>768</v>
      </c>
      <c r="F412" s="221" t="s">
        <v>478</v>
      </c>
      <c r="G412" s="380">
        <v>100</v>
      </c>
      <c r="H412" s="380">
        <v>100</v>
      </c>
      <c r="I412" s="380">
        <v>0</v>
      </c>
      <c r="J412" s="237">
        <f t="shared" si="46"/>
        <v>200</v>
      </c>
      <c r="K412" s="234">
        <v>33.56</v>
      </c>
      <c r="L412" s="249">
        <f t="shared" si="44"/>
        <v>43.8</v>
      </c>
      <c r="M412" s="248">
        <f t="shared" si="45"/>
        <v>8760</v>
      </c>
      <c r="N412" s="40" t="str">
        <f t="shared" si="38"/>
        <v>Ok!</v>
      </c>
      <c r="O412" s="161" t="str">
        <f t="shared" si="43"/>
        <v>Ok!</v>
      </c>
    </row>
    <row r="413" spans="2:15" ht="45">
      <c r="B413" s="245">
        <f t="shared" ref="B413:B439" si="47">B412+1</f>
        <v>384</v>
      </c>
      <c r="C413" s="222">
        <v>89576</v>
      </c>
      <c r="D413" s="221" t="s">
        <v>119</v>
      </c>
      <c r="E413" s="219" t="s">
        <v>769</v>
      </c>
      <c r="F413" s="221" t="s">
        <v>478</v>
      </c>
      <c r="G413" s="380">
        <v>100</v>
      </c>
      <c r="H413" s="380">
        <v>100</v>
      </c>
      <c r="I413" s="380">
        <v>0</v>
      </c>
      <c r="J413" s="237">
        <f t="shared" si="46"/>
        <v>200</v>
      </c>
      <c r="K413" s="234">
        <v>12.02</v>
      </c>
      <c r="L413" s="249">
        <f t="shared" si="44"/>
        <v>15.69</v>
      </c>
      <c r="M413" s="248">
        <f t="shared" si="45"/>
        <v>3138</v>
      </c>
      <c r="N413" s="40" t="str">
        <f t="shared" si="38"/>
        <v>Ok!</v>
      </c>
      <c r="O413" s="161" t="str">
        <f t="shared" si="43"/>
        <v>Ok!</v>
      </c>
    </row>
    <row r="414" spans="2:15" ht="45">
      <c r="B414" s="245">
        <f t="shared" si="47"/>
        <v>385</v>
      </c>
      <c r="C414" s="222">
        <v>89578</v>
      </c>
      <c r="D414" s="221" t="s">
        <v>119</v>
      </c>
      <c r="E414" s="219" t="s">
        <v>770</v>
      </c>
      <c r="F414" s="221" t="s">
        <v>478</v>
      </c>
      <c r="G414" s="380">
        <v>100</v>
      </c>
      <c r="H414" s="380">
        <v>100</v>
      </c>
      <c r="I414" s="380">
        <v>0</v>
      </c>
      <c r="J414" s="237">
        <f t="shared" si="46"/>
        <v>200</v>
      </c>
      <c r="K414" s="234">
        <v>20.28</v>
      </c>
      <c r="L414" s="249">
        <f t="shared" si="44"/>
        <v>26.47</v>
      </c>
      <c r="M414" s="248">
        <f t="shared" si="45"/>
        <v>5294</v>
      </c>
      <c r="N414" s="40" t="str">
        <f t="shared" ref="N414:N477" si="48">IF(ISBLANK(D414),"",IF(D414="sinapi","Ok!","COMPOSIÇÃO!"))</f>
        <v>Ok!</v>
      </c>
      <c r="O414" s="161" t="str">
        <f t="shared" si="43"/>
        <v>Ok!</v>
      </c>
    </row>
    <row r="415" spans="2:15" ht="45">
      <c r="B415" s="245">
        <f t="shared" si="47"/>
        <v>386</v>
      </c>
      <c r="C415" s="222">
        <v>89580</v>
      </c>
      <c r="D415" s="221" t="s">
        <v>119</v>
      </c>
      <c r="E415" s="219" t="s">
        <v>771</v>
      </c>
      <c r="F415" s="221" t="s">
        <v>478</v>
      </c>
      <c r="G415" s="380">
        <v>100</v>
      </c>
      <c r="H415" s="380">
        <v>100</v>
      </c>
      <c r="I415" s="380">
        <v>0</v>
      </c>
      <c r="J415" s="237">
        <f t="shared" si="46"/>
        <v>200</v>
      </c>
      <c r="K415" s="234">
        <v>40.21</v>
      </c>
      <c r="L415" s="249">
        <f t="shared" si="44"/>
        <v>52.48</v>
      </c>
      <c r="M415" s="248">
        <f t="shared" si="45"/>
        <v>10496</v>
      </c>
      <c r="N415" s="40" t="str">
        <f t="shared" si="48"/>
        <v>Ok!</v>
      </c>
      <c r="O415" s="161" t="str">
        <f t="shared" si="43"/>
        <v>Ok!</v>
      </c>
    </row>
    <row r="416" spans="2:15" ht="45">
      <c r="B416" s="245">
        <f t="shared" si="47"/>
        <v>387</v>
      </c>
      <c r="C416" s="222">
        <v>89522</v>
      </c>
      <c r="D416" s="221" t="s">
        <v>119</v>
      </c>
      <c r="E416" s="219" t="s">
        <v>834</v>
      </c>
      <c r="F416" s="221" t="s">
        <v>606</v>
      </c>
      <c r="G416" s="380">
        <v>50</v>
      </c>
      <c r="H416" s="380">
        <v>50</v>
      </c>
      <c r="I416" s="380">
        <v>0</v>
      </c>
      <c r="J416" s="237">
        <f t="shared" si="46"/>
        <v>100</v>
      </c>
      <c r="K416" s="234">
        <v>16.489999999999998</v>
      </c>
      <c r="L416" s="249">
        <f t="shared" si="44"/>
        <v>21.52</v>
      </c>
      <c r="M416" s="248">
        <f t="shared" si="45"/>
        <v>2152</v>
      </c>
      <c r="N416" s="40" t="str">
        <f t="shared" si="48"/>
        <v>Ok!</v>
      </c>
      <c r="O416" s="161" t="str">
        <f t="shared" si="43"/>
        <v>Ok!</v>
      </c>
    </row>
    <row r="417" spans="2:15" ht="45">
      <c r="B417" s="245">
        <f t="shared" si="47"/>
        <v>388</v>
      </c>
      <c r="C417" s="222">
        <v>89524</v>
      </c>
      <c r="D417" s="221" t="s">
        <v>119</v>
      </c>
      <c r="E417" s="219" t="s">
        <v>835</v>
      </c>
      <c r="F417" s="221" t="s">
        <v>606</v>
      </c>
      <c r="G417" s="380">
        <v>50</v>
      </c>
      <c r="H417" s="380">
        <v>50</v>
      </c>
      <c r="I417" s="380">
        <v>0</v>
      </c>
      <c r="J417" s="237">
        <f t="shared" si="46"/>
        <v>100</v>
      </c>
      <c r="K417" s="234">
        <v>16.079999999999998</v>
      </c>
      <c r="L417" s="249">
        <f t="shared" si="44"/>
        <v>20.99</v>
      </c>
      <c r="M417" s="248">
        <f t="shared" si="45"/>
        <v>2099</v>
      </c>
      <c r="N417" s="40" t="str">
        <f t="shared" si="48"/>
        <v>Ok!</v>
      </c>
      <c r="O417" s="161" t="str">
        <f t="shared" si="43"/>
        <v>Ok!</v>
      </c>
    </row>
    <row r="418" spans="2:15" ht="45">
      <c r="B418" s="245">
        <f t="shared" si="47"/>
        <v>389</v>
      </c>
      <c r="C418" s="222">
        <v>89529</v>
      </c>
      <c r="D418" s="221" t="s">
        <v>119</v>
      </c>
      <c r="E418" s="219" t="s">
        <v>837</v>
      </c>
      <c r="F418" s="221" t="s">
        <v>606</v>
      </c>
      <c r="G418" s="380">
        <v>50</v>
      </c>
      <c r="H418" s="380">
        <v>50</v>
      </c>
      <c r="I418" s="380">
        <v>0</v>
      </c>
      <c r="J418" s="237">
        <f t="shared" si="46"/>
        <v>100</v>
      </c>
      <c r="K418" s="234">
        <v>25.6</v>
      </c>
      <c r="L418" s="249">
        <f t="shared" si="44"/>
        <v>33.409999999999997</v>
      </c>
      <c r="M418" s="248">
        <f t="shared" si="45"/>
        <v>3340.9999999999995</v>
      </c>
      <c r="N418" s="40" t="str">
        <f t="shared" si="48"/>
        <v>Ok!</v>
      </c>
      <c r="O418" s="161" t="str">
        <f t="shared" si="43"/>
        <v>Ok!</v>
      </c>
    </row>
    <row r="419" spans="2:15" ht="45">
      <c r="B419" s="245">
        <f t="shared" si="47"/>
        <v>390</v>
      </c>
      <c r="C419" s="222">
        <v>89547</v>
      </c>
      <c r="D419" s="221" t="s">
        <v>119</v>
      </c>
      <c r="E419" s="219" t="s">
        <v>840</v>
      </c>
      <c r="F419" s="221" t="s">
        <v>606</v>
      </c>
      <c r="G419" s="380">
        <v>50</v>
      </c>
      <c r="H419" s="380">
        <v>50</v>
      </c>
      <c r="I419" s="380">
        <v>0</v>
      </c>
      <c r="J419" s="237">
        <f t="shared" si="46"/>
        <v>100</v>
      </c>
      <c r="K419" s="234">
        <v>10.91</v>
      </c>
      <c r="L419" s="249">
        <f t="shared" si="44"/>
        <v>14.24</v>
      </c>
      <c r="M419" s="248">
        <f t="shared" si="45"/>
        <v>1424</v>
      </c>
      <c r="N419" s="40" t="str">
        <f t="shared" si="48"/>
        <v>Ok!</v>
      </c>
      <c r="O419" s="161" t="str">
        <f t="shared" si="43"/>
        <v>Ok!</v>
      </c>
    </row>
    <row r="420" spans="2:15" ht="45">
      <c r="B420" s="245">
        <f t="shared" si="47"/>
        <v>391</v>
      </c>
      <c r="C420" s="222">
        <v>89554</v>
      </c>
      <c r="D420" s="221" t="s">
        <v>119</v>
      </c>
      <c r="E420" s="219" t="s">
        <v>842</v>
      </c>
      <c r="F420" s="221" t="s">
        <v>606</v>
      </c>
      <c r="G420" s="380">
        <v>50</v>
      </c>
      <c r="H420" s="380">
        <v>50</v>
      </c>
      <c r="I420" s="380">
        <v>0</v>
      </c>
      <c r="J420" s="237">
        <f t="shared" si="46"/>
        <v>100</v>
      </c>
      <c r="K420" s="234">
        <v>13.47</v>
      </c>
      <c r="L420" s="249">
        <f t="shared" si="44"/>
        <v>17.579999999999998</v>
      </c>
      <c r="M420" s="248">
        <f t="shared" si="45"/>
        <v>1757.9999999999998</v>
      </c>
      <c r="N420" s="40" t="str">
        <f t="shared" si="48"/>
        <v>Ok!</v>
      </c>
      <c r="O420" s="161" t="str">
        <f t="shared" si="43"/>
        <v>Ok!</v>
      </c>
    </row>
    <row r="421" spans="2:15" ht="45">
      <c r="B421" s="245">
        <f t="shared" si="47"/>
        <v>392</v>
      </c>
      <c r="C421" s="222">
        <v>89557</v>
      </c>
      <c r="D421" s="221" t="s">
        <v>119</v>
      </c>
      <c r="E421" s="219" t="s">
        <v>843</v>
      </c>
      <c r="F421" s="221" t="s">
        <v>606</v>
      </c>
      <c r="G421" s="380">
        <v>50</v>
      </c>
      <c r="H421" s="380">
        <v>50</v>
      </c>
      <c r="I421" s="380">
        <v>0</v>
      </c>
      <c r="J421" s="237">
        <f t="shared" si="46"/>
        <v>100</v>
      </c>
      <c r="K421" s="234">
        <v>15.63</v>
      </c>
      <c r="L421" s="249">
        <f t="shared" si="44"/>
        <v>20.399999999999999</v>
      </c>
      <c r="M421" s="248">
        <f t="shared" si="45"/>
        <v>2039.9999999999998</v>
      </c>
      <c r="N421" s="40" t="str">
        <f t="shared" si="48"/>
        <v>Ok!</v>
      </c>
      <c r="O421" s="161" t="str">
        <f t="shared" si="43"/>
        <v>Ok!</v>
      </c>
    </row>
    <row r="422" spans="2:15" ht="45">
      <c r="B422" s="245">
        <f t="shared" si="47"/>
        <v>393</v>
      </c>
      <c r="C422" s="222">
        <v>89559</v>
      </c>
      <c r="D422" s="221" t="s">
        <v>119</v>
      </c>
      <c r="E422" s="219" t="s">
        <v>845</v>
      </c>
      <c r="F422" s="221" t="s">
        <v>606</v>
      </c>
      <c r="G422" s="380">
        <v>50</v>
      </c>
      <c r="H422" s="380">
        <v>50</v>
      </c>
      <c r="I422" s="380">
        <v>0</v>
      </c>
      <c r="J422" s="237">
        <f t="shared" si="46"/>
        <v>100</v>
      </c>
      <c r="K422" s="234">
        <v>33.92</v>
      </c>
      <c r="L422" s="249">
        <f t="shared" si="44"/>
        <v>44.27</v>
      </c>
      <c r="M422" s="248">
        <f t="shared" si="45"/>
        <v>4427</v>
      </c>
      <c r="N422" s="40" t="str">
        <f t="shared" si="48"/>
        <v>Ok!</v>
      </c>
      <c r="O422" s="161" t="str">
        <f t="shared" si="43"/>
        <v>Ok!</v>
      </c>
    </row>
    <row r="423" spans="2:15" ht="45">
      <c r="B423" s="245">
        <f t="shared" si="47"/>
        <v>394</v>
      </c>
      <c r="C423" s="222">
        <v>89581</v>
      </c>
      <c r="D423" s="221" t="s">
        <v>119</v>
      </c>
      <c r="E423" s="219" t="s">
        <v>851</v>
      </c>
      <c r="F423" s="221" t="s">
        <v>606</v>
      </c>
      <c r="G423" s="380">
        <v>50</v>
      </c>
      <c r="H423" s="380">
        <v>50</v>
      </c>
      <c r="I423" s="380">
        <v>0</v>
      </c>
      <c r="J423" s="237">
        <f t="shared" si="46"/>
        <v>100</v>
      </c>
      <c r="K423" s="234">
        <v>15.39</v>
      </c>
      <c r="L423" s="249">
        <f t="shared" si="44"/>
        <v>20.09</v>
      </c>
      <c r="M423" s="248">
        <f t="shared" si="45"/>
        <v>2009</v>
      </c>
      <c r="N423" s="40" t="str">
        <f t="shared" si="48"/>
        <v>Ok!</v>
      </c>
      <c r="O423" s="161" t="str">
        <f t="shared" si="43"/>
        <v>Ok!</v>
      </c>
    </row>
    <row r="424" spans="2:15" ht="45">
      <c r="B424" s="245">
        <f t="shared" si="47"/>
        <v>395</v>
      </c>
      <c r="C424" s="222">
        <v>89582</v>
      </c>
      <c r="D424" s="221" t="s">
        <v>119</v>
      </c>
      <c r="E424" s="219" t="s">
        <v>852</v>
      </c>
      <c r="F424" s="221" t="s">
        <v>606</v>
      </c>
      <c r="G424" s="380">
        <v>50</v>
      </c>
      <c r="H424" s="380">
        <v>50</v>
      </c>
      <c r="I424" s="380">
        <v>0</v>
      </c>
      <c r="J424" s="237">
        <f t="shared" si="46"/>
        <v>100</v>
      </c>
      <c r="K424" s="234">
        <v>14.99</v>
      </c>
      <c r="L424" s="249">
        <f t="shared" si="44"/>
        <v>19.559999999999999</v>
      </c>
      <c r="M424" s="248">
        <f t="shared" si="45"/>
        <v>1955.9999999999998</v>
      </c>
      <c r="N424" s="40" t="str">
        <f t="shared" si="48"/>
        <v>Ok!</v>
      </c>
      <c r="O424" s="161" t="str">
        <f t="shared" si="43"/>
        <v>Ok!</v>
      </c>
    </row>
    <row r="425" spans="2:15" ht="45">
      <c r="B425" s="245">
        <f t="shared" si="47"/>
        <v>396</v>
      </c>
      <c r="C425" s="222">
        <v>89584</v>
      </c>
      <c r="D425" s="221" t="s">
        <v>119</v>
      </c>
      <c r="E425" s="219" t="s">
        <v>853</v>
      </c>
      <c r="F425" s="221" t="s">
        <v>606</v>
      </c>
      <c r="G425" s="380">
        <v>50</v>
      </c>
      <c r="H425" s="380">
        <v>50</v>
      </c>
      <c r="I425" s="380">
        <v>0</v>
      </c>
      <c r="J425" s="237">
        <f t="shared" si="46"/>
        <v>100</v>
      </c>
      <c r="K425" s="234">
        <v>24.5</v>
      </c>
      <c r="L425" s="249">
        <f t="shared" si="44"/>
        <v>31.97</v>
      </c>
      <c r="M425" s="248">
        <f t="shared" si="45"/>
        <v>3197</v>
      </c>
      <c r="N425" s="40" t="str">
        <f t="shared" si="48"/>
        <v>Ok!</v>
      </c>
      <c r="O425" s="161" t="str">
        <f t="shared" si="43"/>
        <v>Ok!</v>
      </c>
    </row>
    <row r="426" spans="2:15" ht="45">
      <c r="B426" s="245">
        <f t="shared" si="47"/>
        <v>397</v>
      </c>
      <c r="C426" s="222">
        <v>89585</v>
      </c>
      <c r="D426" s="221" t="s">
        <v>119</v>
      </c>
      <c r="E426" s="219" t="s">
        <v>854</v>
      </c>
      <c r="F426" s="221" t="s">
        <v>606</v>
      </c>
      <c r="G426" s="380">
        <v>50</v>
      </c>
      <c r="H426" s="380">
        <v>50</v>
      </c>
      <c r="I426" s="380">
        <v>0</v>
      </c>
      <c r="J426" s="237">
        <f t="shared" si="46"/>
        <v>100</v>
      </c>
      <c r="K426" s="234">
        <v>20.72</v>
      </c>
      <c r="L426" s="249">
        <f t="shared" si="44"/>
        <v>27.04</v>
      </c>
      <c r="M426" s="248">
        <f t="shared" si="45"/>
        <v>2704</v>
      </c>
      <c r="N426" s="40" t="str">
        <f t="shared" si="48"/>
        <v>Ok!</v>
      </c>
      <c r="O426" s="161" t="str">
        <f t="shared" si="43"/>
        <v>Ok!</v>
      </c>
    </row>
    <row r="427" spans="2:15" ht="45">
      <c r="B427" s="245">
        <f t="shared" si="47"/>
        <v>398</v>
      </c>
      <c r="C427" s="222">
        <v>89590</v>
      </c>
      <c r="D427" s="221" t="s">
        <v>119</v>
      </c>
      <c r="E427" s="219" t="s">
        <v>855</v>
      </c>
      <c r="F427" s="221" t="s">
        <v>606</v>
      </c>
      <c r="G427" s="380">
        <v>50</v>
      </c>
      <c r="H427" s="380">
        <v>50</v>
      </c>
      <c r="I427" s="380">
        <v>0</v>
      </c>
      <c r="J427" s="237">
        <f t="shared" si="46"/>
        <v>100</v>
      </c>
      <c r="K427" s="234">
        <v>76.31</v>
      </c>
      <c r="L427" s="249">
        <f t="shared" si="44"/>
        <v>99.59</v>
      </c>
      <c r="M427" s="248">
        <f t="shared" si="45"/>
        <v>9959</v>
      </c>
      <c r="N427" s="40" t="str">
        <f t="shared" si="48"/>
        <v>Ok!</v>
      </c>
      <c r="O427" s="161" t="str">
        <f t="shared" si="43"/>
        <v>Ok!</v>
      </c>
    </row>
    <row r="428" spans="2:15" ht="45">
      <c r="B428" s="245">
        <f t="shared" si="47"/>
        <v>399</v>
      </c>
      <c r="C428" s="222">
        <v>89591</v>
      </c>
      <c r="D428" s="221" t="s">
        <v>119</v>
      </c>
      <c r="E428" s="219" t="s">
        <v>856</v>
      </c>
      <c r="F428" s="221" t="s">
        <v>606</v>
      </c>
      <c r="G428" s="380">
        <v>50</v>
      </c>
      <c r="H428" s="380">
        <v>50</v>
      </c>
      <c r="I428" s="380">
        <v>0</v>
      </c>
      <c r="J428" s="237">
        <f t="shared" si="46"/>
        <v>100</v>
      </c>
      <c r="K428" s="234">
        <v>62.2</v>
      </c>
      <c r="L428" s="249">
        <f t="shared" si="44"/>
        <v>81.180000000000007</v>
      </c>
      <c r="M428" s="248">
        <f t="shared" si="45"/>
        <v>8118.0000000000009</v>
      </c>
      <c r="N428" s="40" t="str">
        <f t="shared" si="48"/>
        <v>Ok!</v>
      </c>
      <c r="O428" s="161" t="str">
        <f t="shared" si="43"/>
        <v>Ok!</v>
      </c>
    </row>
    <row r="429" spans="2:15" ht="45">
      <c r="B429" s="245">
        <f t="shared" si="47"/>
        <v>400</v>
      </c>
      <c r="C429" s="222">
        <v>89599</v>
      </c>
      <c r="D429" s="221" t="s">
        <v>119</v>
      </c>
      <c r="E429" s="219" t="s">
        <v>860</v>
      </c>
      <c r="F429" s="221" t="s">
        <v>606</v>
      </c>
      <c r="G429" s="380">
        <v>50</v>
      </c>
      <c r="H429" s="380">
        <v>50</v>
      </c>
      <c r="I429" s="380">
        <v>0</v>
      </c>
      <c r="J429" s="237">
        <f t="shared" si="46"/>
        <v>100</v>
      </c>
      <c r="K429" s="234">
        <v>10.09</v>
      </c>
      <c r="L429" s="249">
        <f t="shared" si="44"/>
        <v>13.17</v>
      </c>
      <c r="M429" s="248">
        <f t="shared" si="45"/>
        <v>1317</v>
      </c>
      <c r="N429" s="40" t="str">
        <f t="shared" si="48"/>
        <v>Ok!</v>
      </c>
      <c r="O429" s="161" t="str">
        <f t="shared" si="43"/>
        <v>Ok!</v>
      </c>
    </row>
    <row r="430" spans="2:15" ht="45">
      <c r="B430" s="245">
        <f t="shared" si="47"/>
        <v>401</v>
      </c>
      <c r="C430" s="222">
        <v>89669</v>
      </c>
      <c r="D430" s="221" t="s">
        <v>119</v>
      </c>
      <c r="E430" s="219" t="s">
        <v>869</v>
      </c>
      <c r="F430" s="221" t="s">
        <v>606</v>
      </c>
      <c r="G430" s="380">
        <v>50</v>
      </c>
      <c r="H430" s="380">
        <v>50</v>
      </c>
      <c r="I430" s="380">
        <v>0</v>
      </c>
      <c r="J430" s="237">
        <f t="shared" si="46"/>
        <v>100</v>
      </c>
      <c r="K430" s="234">
        <v>12.79</v>
      </c>
      <c r="L430" s="249">
        <f t="shared" si="44"/>
        <v>16.690000000000001</v>
      </c>
      <c r="M430" s="248">
        <f t="shared" si="45"/>
        <v>1669.0000000000002</v>
      </c>
      <c r="N430" s="40" t="str">
        <f t="shared" si="48"/>
        <v>Ok!</v>
      </c>
      <c r="O430" s="161" t="str">
        <f t="shared" si="43"/>
        <v>Ok!</v>
      </c>
    </row>
    <row r="431" spans="2:15" ht="45">
      <c r="B431" s="245">
        <f t="shared" si="47"/>
        <v>402</v>
      </c>
      <c r="C431" s="222">
        <v>89673</v>
      </c>
      <c r="D431" s="221" t="s">
        <v>119</v>
      </c>
      <c r="E431" s="219" t="s">
        <v>870</v>
      </c>
      <c r="F431" s="221" t="s">
        <v>606</v>
      </c>
      <c r="G431" s="380">
        <v>50</v>
      </c>
      <c r="H431" s="380">
        <v>50</v>
      </c>
      <c r="I431" s="380">
        <v>0</v>
      </c>
      <c r="J431" s="237">
        <f t="shared" si="46"/>
        <v>100</v>
      </c>
      <c r="K431" s="234">
        <v>14.95</v>
      </c>
      <c r="L431" s="249">
        <f t="shared" si="44"/>
        <v>19.510000000000002</v>
      </c>
      <c r="M431" s="248">
        <f t="shared" si="45"/>
        <v>1951.0000000000002</v>
      </c>
      <c r="N431" s="40" t="str">
        <f t="shared" si="48"/>
        <v>Ok!</v>
      </c>
      <c r="O431" s="161" t="str">
        <f t="shared" si="43"/>
        <v>Ok!</v>
      </c>
    </row>
    <row r="432" spans="2:15" ht="45">
      <c r="B432" s="245">
        <f t="shared" si="47"/>
        <v>403</v>
      </c>
      <c r="C432" s="222">
        <v>89675</v>
      </c>
      <c r="D432" s="221" t="s">
        <v>119</v>
      </c>
      <c r="E432" s="219" t="s">
        <v>871</v>
      </c>
      <c r="F432" s="221" t="s">
        <v>606</v>
      </c>
      <c r="G432" s="380">
        <v>50</v>
      </c>
      <c r="H432" s="380">
        <v>50</v>
      </c>
      <c r="I432" s="380">
        <v>0</v>
      </c>
      <c r="J432" s="237">
        <f t="shared" si="46"/>
        <v>100</v>
      </c>
      <c r="K432" s="234">
        <v>33.24</v>
      </c>
      <c r="L432" s="249">
        <f t="shared" si="44"/>
        <v>43.38</v>
      </c>
      <c r="M432" s="248">
        <f t="shared" si="45"/>
        <v>4338</v>
      </c>
      <c r="N432" s="40" t="str">
        <f t="shared" si="48"/>
        <v>Ok!</v>
      </c>
      <c r="O432" s="161" t="str">
        <f t="shared" si="43"/>
        <v>Ok!</v>
      </c>
    </row>
    <row r="433" spans="2:15" ht="45">
      <c r="B433" s="245">
        <f t="shared" si="47"/>
        <v>404</v>
      </c>
      <c r="C433" s="222">
        <v>89677</v>
      </c>
      <c r="D433" s="221" t="s">
        <v>119</v>
      </c>
      <c r="E433" s="219" t="s">
        <v>872</v>
      </c>
      <c r="F433" s="221" t="s">
        <v>606</v>
      </c>
      <c r="G433" s="380">
        <v>50</v>
      </c>
      <c r="H433" s="380">
        <v>50</v>
      </c>
      <c r="I433" s="380">
        <v>0</v>
      </c>
      <c r="J433" s="237">
        <f t="shared" si="46"/>
        <v>100</v>
      </c>
      <c r="K433" s="234">
        <v>37.71</v>
      </c>
      <c r="L433" s="249">
        <f t="shared" si="44"/>
        <v>49.22</v>
      </c>
      <c r="M433" s="248">
        <f t="shared" si="45"/>
        <v>4922</v>
      </c>
      <c r="N433" s="40" t="str">
        <f t="shared" si="48"/>
        <v>Ok!</v>
      </c>
      <c r="O433" s="161" t="str">
        <f t="shared" si="43"/>
        <v>Ok!</v>
      </c>
    </row>
    <row r="434" spans="2:15" ht="45">
      <c r="B434" s="245">
        <f t="shared" si="47"/>
        <v>405</v>
      </c>
      <c r="C434" s="222">
        <v>89681</v>
      </c>
      <c r="D434" s="221" t="s">
        <v>119</v>
      </c>
      <c r="E434" s="219" t="s">
        <v>873</v>
      </c>
      <c r="F434" s="221" t="s">
        <v>606</v>
      </c>
      <c r="G434" s="380">
        <v>50</v>
      </c>
      <c r="H434" s="380">
        <v>50</v>
      </c>
      <c r="I434" s="380">
        <v>0</v>
      </c>
      <c r="J434" s="237">
        <f t="shared" si="46"/>
        <v>100</v>
      </c>
      <c r="K434" s="234">
        <v>41.94</v>
      </c>
      <c r="L434" s="249">
        <f t="shared" si="44"/>
        <v>54.74</v>
      </c>
      <c r="M434" s="248">
        <f t="shared" si="45"/>
        <v>5474</v>
      </c>
      <c r="N434" s="40" t="str">
        <f t="shared" si="48"/>
        <v>Ok!</v>
      </c>
      <c r="O434" s="161" t="str">
        <f t="shared" si="43"/>
        <v>Ok!</v>
      </c>
    </row>
    <row r="435" spans="2:15" ht="45">
      <c r="B435" s="245">
        <f t="shared" si="47"/>
        <v>406</v>
      </c>
      <c r="C435" s="222">
        <v>89685</v>
      </c>
      <c r="D435" s="221" t="s">
        <v>119</v>
      </c>
      <c r="E435" s="219" t="s">
        <v>874</v>
      </c>
      <c r="F435" s="221" t="s">
        <v>606</v>
      </c>
      <c r="G435" s="380">
        <v>50</v>
      </c>
      <c r="H435" s="380">
        <v>50</v>
      </c>
      <c r="I435" s="380">
        <v>0</v>
      </c>
      <c r="J435" s="237">
        <f t="shared" si="46"/>
        <v>100</v>
      </c>
      <c r="K435" s="234">
        <v>28.78</v>
      </c>
      <c r="L435" s="249">
        <f t="shared" si="44"/>
        <v>37.56</v>
      </c>
      <c r="M435" s="248">
        <f t="shared" si="45"/>
        <v>3756</v>
      </c>
      <c r="N435" s="40" t="str">
        <f t="shared" si="48"/>
        <v>Ok!</v>
      </c>
      <c r="O435" s="161" t="str">
        <f t="shared" si="43"/>
        <v>Ok!</v>
      </c>
    </row>
    <row r="436" spans="2:15" ht="45">
      <c r="B436" s="245">
        <f t="shared" si="47"/>
        <v>407</v>
      </c>
      <c r="C436" s="222">
        <v>89687</v>
      </c>
      <c r="D436" s="221" t="s">
        <v>119</v>
      </c>
      <c r="E436" s="219" t="s">
        <v>875</v>
      </c>
      <c r="F436" s="221" t="s">
        <v>606</v>
      </c>
      <c r="G436" s="380">
        <v>50</v>
      </c>
      <c r="H436" s="380">
        <v>50</v>
      </c>
      <c r="I436" s="380">
        <v>0</v>
      </c>
      <c r="J436" s="237">
        <f t="shared" si="46"/>
        <v>100</v>
      </c>
      <c r="K436" s="234">
        <v>23.77</v>
      </c>
      <c r="L436" s="249">
        <f t="shared" si="44"/>
        <v>31.02</v>
      </c>
      <c r="M436" s="248">
        <f t="shared" si="45"/>
        <v>3102</v>
      </c>
      <c r="N436" s="40" t="str">
        <f t="shared" si="48"/>
        <v>Ok!</v>
      </c>
      <c r="O436" s="161" t="str">
        <f t="shared" si="43"/>
        <v>Ok!</v>
      </c>
    </row>
    <row r="437" spans="2:15" ht="45">
      <c r="B437" s="245">
        <f t="shared" si="47"/>
        <v>408</v>
      </c>
      <c r="C437" s="222">
        <v>89690</v>
      </c>
      <c r="D437" s="221" t="s">
        <v>119</v>
      </c>
      <c r="E437" s="219" t="s">
        <v>876</v>
      </c>
      <c r="F437" s="221" t="s">
        <v>606</v>
      </c>
      <c r="G437" s="380">
        <v>50</v>
      </c>
      <c r="H437" s="380">
        <v>50</v>
      </c>
      <c r="I437" s="380">
        <v>0</v>
      </c>
      <c r="J437" s="237">
        <f t="shared" si="46"/>
        <v>100</v>
      </c>
      <c r="K437" s="234">
        <v>43.94</v>
      </c>
      <c r="L437" s="249">
        <f t="shared" si="44"/>
        <v>57.35</v>
      </c>
      <c r="M437" s="248">
        <f t="shared" si="45"/>
        <v>5735</v>
      </c>
      <c r="N437" s="40" t="str">
        <f t="shared" si="48"/>
        <v>Ok!</v>
      </c>
      <c r="O437" s="161" t="str">
        <f t="shared" si="43"/>
        <v>Ok!</v>
      </c>
    </row>
    <row r="438" spans="2:15" ht="45">
      <c r="B438" s="245">
        <f t="shared" si="47"/>
        <v>409</v>
      </c>
      <c r="C438" s="222">
        <v>89692</v>
      </c>
      <c r="D438" s="221" t="s">
        <v>119</v>
      </c>
      <c r="E438" s="219" t="s">
        <v>877</v>
      </c>
      <c r="F438" s="221" t="s">
        <v>606</v>
      </c>
      <c r="G438" s="380">
        <v>50</v>
      </c>
      <c r="H438" s="380">
        <v>50</v>
      </c>
      <c r="I438" s="380">
        <v>0</v>
      </c>
      <c r="J438" s="237">
        <f t="shared" si="46"/>
        <v>100</v>
      </c>
      <c r="K438" s="234">
        <v>42.46</v>
      </c>
      <c r="L438" s="249">
        <f t="shared" si="44"/>
        <v>55.41</v>
      </c>
      <c r="M438" s="248">
        <f t="shared" si="45"/>
        <v>5541</v>
      </c>
      <c r="N438" s="40" t="str">
        <f t="shared" si="48"/>
        <v>Ok!</v>
      </c>
      <c r="O438" s="161" t="str">
        <f t="shared" si="43"/>
        <v>Ok!</v>
      </c>
    </row>
    <row r="439" spans="2:15" ht="45">
      <c r="B439" s="245">
        <f t="shared" si="47"/>
        <v>410</v>
      </c>
      <c r="C439" s="222">
        <v>89699</v>
      </c>
      <c r="D439" s="221" t="s">
        <v>119</v>
      </c>
      <c r="E439" s="219" t="s">
        <v>878</v>
      </c>
      <c r="F439" s="221" t="s">
        <v>606</v>
      </c>
      <c r="G439" s="380">
        <v>50</v>
      </c>
      <c r="H439" s="380">
        <v>50</v>
      </c>
      <c r="I439" s="380">
        <v>0</v>
      </c>
      <c r="J439" s="237">
        <f t="shared" si="46"/>
        <v>100</v>
      </c>
      <c r="K439" s="234">
        <v>99.26</v>
      </c>
      <c r="L439" s="249">
        <f t="shared" si="44"/>
        <v>129.54</v>
      </c>
      <c r="M439" s="248">
        <f t="shared" si="45"/>
        <v>12954</v>
      </c>
      <c r="N439" s="40" t="str">
        <f t="shared" si="48"/>
        <v>Ok!</v>
      </c>
      <c r="O439" s="161" t="str">
        <f t="shared" si="43"/>
        <v>Ok!</v>
      </c>
    </row>
    <row r="440" spans="2:15" ht="15.75">
      <c r="B440" s="228"/>
      <c r="C440" s="227" t="s">
        <v>931</v>
      </c>
      <c r="D440" s="217"/>
      <c r="E440" s="217"/>
      <c r="F440" s="217"/>
      <c r="G440" s="374"/>
      <c r="H440" s="374"/>
      <c r="I440" s="374"/>
      <c r="J440" s="237">
        <f t="shared" si="46"/>
        <v>0</v>
      </c>
      <c r="K440" s="231"/>
      <c r="L440" s="249" t="str">
        <f t="shared" si="44"/>
        <v/>
      </c>
      <c r="M440" s="246">
        <f>SUM(M441:M480)</f>
        <v>108494.5</v>
      </c>
      <c r="N440" s="40" t="str">
        <f t="shared" si="48"/>
        <v/>
      </c>
      <c r="O440" s="161" t="str">
        <f t="shared" si="43"/>
        <v/>
      </c>
    </row>
    <row r="441" spans="2:15" ht="45">
      <c r="B441" s="245">
        <f>1+B439</f>
        <v>411</v>
      </c>
      <c r="C441" s="222">
        <v>89711</v>
      </c>
      <c r="D441" s="221" t="s">
        <v>119</v>
      </c>
      <c r="E441" s="219" t="s">
        <v>772</v>
      </c>
      <c r="F441" s="221" t="s">
        <v>478</v>
      </c>
      <c r="G441" s="380">
        <v>100</v>
      </c>
      <c r="H441" s="380">
        <v>100</v>
      </c>
      <c r="I441" s="380">
        <v>0</v>
      </c>
      <c r="J441" s="237">
        <f t="shared" si="46"/>
        <v>200</v>
      </c>
      <c r="K441" s="234">
        <v>11.45</v>
      </c>
      <c r="L441" s="249">
        <f t="shared" si="44"/>
        <v>14.94</v>
      </c>
      <c r="M441" s="248">
        <f t="shared" si="45"/>
        <v>2988</v>
      </c>
      <c r="N441" s="40" t="str">
        <f t="shared" si="48"/>
        <v>Ok!</v>
      </c>
      <c r="O441" s="161" t="str">
        <f t="shared" si="43"/>
        <v>Ok!</v>
      </c>
    </row>
    <row r="442" spans="2:15" ht="45">
      <c r="B442" s="245">
        <f>B441+1</f>
        <v>412</v>
      </c>
      <c r="C442" s="222">
        <v>89712</v>
      </c>
      <c r="D442" s="221" t="s">
        <v>119</v>
      </c>
      <c r="E442" s="219" t="s">
        <v>773</v>
      </c>
      <c r="F442" s="221" t="s">
        <v>478</v>
      </c>
      <c r="G442" s="380">
        <v>100</v>
      </c>
      <c r="H442" s="380">
        <v>100</v>
      </c>
      <c r="I442" s="380">
        <v>0</v>
      </c>
      <c r="J442" s="237">
        <f t="shared" si="46"/>
        <v>200</v>
      </c>
      <c r="K442" s="234">
        <v>17.05</v>
      </c>
      <c r="L442" s="249">
        <f t="shared" si="44"/>
        <v>22.25</v>
      </c>
      <c r="M442" s="248">
        <f t="shared" si="45"/>
        <v>4450</v>
      </c>
      <c r="N442" s="40" t="str">
        <f t="shared" si="48"/>
        <v>Ok!</v>
      </c>
      <c r="O442" s="161" t="str">
        <f t="shared" si="43"/>
        <v>Ok!</v>
      </c>
    </row>
    <row r="443" spans="2:15" ht="45">
      <c r="B443" s="245">
        <f t="shared" ref="B443:B480" si="49">B442+1</f>
        <v>413</v>
      </c>
      <c r="C443" s="222">
        <v>89713</v>
      </c>
      <c r="D443" s="221" t="s">
        <v>119</v>
      </c>
      <c r="E443" s="219" t="s">
        <v>774</v>
      </c>
      <c r="F443" s="221" t="s">
        <v>478</v>
      </c>
      <c r="G443" s="380">
        <v>100</v>
      </c>
      <c r="H443" s="380">
        <v>100</v>
      </c>
      <c r="I443" s="380">
        <v>0</v>
      </c>
      <c r="J443" s="237">
        <f t="shared" si="46"/>
        <v>200</v>
      </c>
      <c r="K443" s="234">
        <v>25.42</v>
      </c>
      <c r="L443" s="249">
        <f t="shared" si="44"/>
        <v>33.18</v>
      </c>
      <c r="M443" s="248">
        <f t="shared" si="45"/>
        <v>6636</v>
      </c>
      <c r="N443" s="40" t="str">
        <f t="shared" si="48"/>
        <v>Ok!</v>
      </c>
      <c r="O443" s="161" t="str">
        <f t="shared" si="43"/>
        <v>Ok!</v>
      </c>
    </row>
    <row r="444" spans="2:15" ht="45">
      <c r="B444" s="245">
        <f t="shared" si="49"/>
        <v>414</v>
      </c>
      <c r="C444" s="222">
        <v>89714</v>
      </c>
      <c r="D444" s="221" t="s">
        <v>119</v>
      </c>
      <c r="E444" s="219" t="s">
        <v>775</v>
      </c>
      <c r="F444" s="221" t="s">
        <v>478</v>
      </c>
      <c r="G444" s="380">
        <v>100</v>
      </c>
      <c r="H444" s="380">
        <v>100</v>
      </c>
      <c r="I444" s="380">
        <v>0</v>
      </c>
      <c r="J444" s="237">
        <f t="shared" si="46"/>
        <v>200</v>
      </c>
      <c r="K444" s="234">
        <v>32.68</v>
      </c>
      <c r="L444" s="249">
        <f t="shared" si="44"/>
        <v>42.65</v>
      </c>
      <c r="M444" s="248">
        <f t="shared" si="45"/>
        <v>8530</v>
      </c>
      <c r="N444" s="40" t="str">
        <f t="shared" si="48"/>
        <v>Ok!</v>
      </c>
      <c r="O444" s="161" t="str">
        <f t="shared" si="43"/>
        <v>Ok!</v>
      </c>
    </row>
    <row r="445" spans="2:15" ht="45">
      <c r="B445" s="245">
        <f t="shared" si="49"/>
        <v>415</v>
      </c>
      <c r="C445" s="222">
        <v>89799</v>
      </c>
      <c r="D445" s="221" t="s">
        <v>119</v>
      </c>
      <c r="E445" s="219" t="s">
        <v>776</v>
      </c>
      <c r="F445" s="221" t="s">
        <v>478</v>
      </c>
      <c r="G445" s="380">
        <v>100</v>
      </c>
      <c r="H445" s="380">
        <v>100</v>
      </c>
      <c r="I445" s="380">
        <v>0</v>
      </c>
      <c r="J445" s="237">
        <f t="shared" si="46"/>
        <v>200</v>
      </c>
      <c r="K445" s="234">
        <v>11.29</v>
      </c>
      <c r="L445" s="249">
        <f t="shared" si="44"/>
        <v>14.73</v>
      </c>
      <c r="M445" s="248">
        <f t="shared" si="45"/>
        <v>2946</v>
      </c>
      <c r="N445" s="40" t="str">
        <f t="shared" si="48"/>
        <v>Ok!</v>
      </c>
      <c r="O445" s="161" t="str">
        <f t="shared" si="43"/>
        <v>Ok!</v>
      </c>
    </row>
    <row r="446" spans="2:15" ht="45">
      <c r="B446" s="245">
        <f t="shared" si="49"/>
        <v>416</v>
      </c>
      <c r="C446" s="222">
        <v>89800</v>
      </c>
      <c r="D446" s="221" t="s">
        <v>119</v>
      </c>
      <c r="E446" s="219" t="s">
        <v>777</v>
      </c>
      <c r="F446" s="221" t="s">
        <v>478</v>
      </c>
      <c r="G446" s="380">
        <v>100</v>
      </c>
      <c r="H446" s="380">
        <v>100</v>
      </c>
      <c r="I446" s="380">
        <v>0</v>
      </c>
      <c r="J446" s="237">
        <f t="shared" si="46"/>
        <v>200</v>
      </c>
      <c r="K446" s="234">
        <v>14.09</v>
      </c>
      <c r="L446" s="249">
        <f t="shared" si="44"/>
        <v>18.39</v>
      </c>
      <c r="M446" s="248">
        <f t="shared" si="45"/>
        <v>3678</v>
      </c>
      <c r="N446" s="40" t="str">
        <f t="shared" si="48"/>
        <v>Ok!</v>
      </c>
      <c r="O446" s="161" t="str">
        <f t="shared" ref="O446:O494" si="50">IF(ISBLANK(K446),"",(IF(K446&lt;&gt;0,"Ok!","Verificar!")))</f>
        <v>Ok!</v>
      </c>
    </row>
    <row r="447" spans="2:15" ht="45">
      <c r="B447" s="245">
        <f t="shared" si="49"/>
        <v>417</v>
      </c>
      <c r="C447" s="222">
        <v>89848</v>
      </c>
      <c r="D447" s="221" t="s">
        <v>119</v>
      </c>
      <c r="E447" s="219" t="s">
        <v>778</v>
      </c>
      <c r="F447" s="221" t="s">
        <v>478</v>
      </c>
      <c r="G447" s="380">
        <v>100</v>
      </c>
      <c r="H447" s="380">
        <v>100</v>
      </c>
      <c r="I447" s="380">
        <v>0</v>
      </c>
      <c r="J447" s="237">
        <f t="shared" si="46"/>
        <v>200</v>
      </c>
      <c r="K447" s="234">
        <v>17.34</v>
      </c>
      <c r="L447" s="249">
        <f t="shared" si="44"/>
        <v>22.63</v>
      </c>
      <c r="M447" s="248">
        <f t="shared" si="45"/>
        <v>4526</v>
      </c>
      <c r="N447" s="40" t="str">
        <f t="shared" si="48"/>
        <v>Ok!</v>
      </c>
      <c r="O447" s="161" t="str">
        <f t="shared" si="50"/>
        <v>Ok!</v>
      </c>
    </row>
    <row r="448" spans="2:15" ht="45">
      <c r="B448" s="245">
        <f t="shared" si="49"/>
        <v>418</v>
      </c>
      <c r="C448" s="222">
        <v>89849</v>
      </c>
      <c r="D448" s="221" t="s">
        <v>119</v>
      </c>
      <c r="E448" s="219" t="s">
        <v>779</v>
      </c>
      <c r="F448" s="221" t="s">
        <v>478</v>
      </c>
      <c r="G448" s="380">
        <v>100</v>
      </c>
      <c r="H448" s="380">
        <v>100</v>
      </c>
      <c r="I448" s="380">
        <v>0</v>
      </c>
      <c r="J448" s="237">
        <f t="shared" si="46"/>
        <v>200</v>
      </c>
      <c r="K448" s="234">
        <v>32.049999999999997</v>
      </c>
      <c r="L448" s="249">
        <f t="shared" ref="L448:L494" si="51">IF(ISBLANK(K448),"",ROUND(K448*1.3051,2))</f>
        <v>41.83</v>
      </c>
      <c r="M448" s="248">
        <f t="shared" si="45"/>
        <v>8366</v>
      </c>
      <c r="N448" s="40" t="str">
        <f t="shared" si="48"/>
        <v>Ok!</v>
      </c>
      <c r="O448" s="161" t="str">
        <f t="shared" si="50"/>
        <v>Ok!</v>
      </c>
    </row>
    <row r="449" spans="2:15" ht="45">
      <c r="B449" s="245">
        <f t="shared" si="49"/>
        <v>419</v>
      </c>
      <c r="C449" s="222">
        <v>89724</v>
      </c>
      <c r="D449" s="221" t="s">
        <v>119</v>
      </c>
      <c r="E449" s="219" t="s">
        <v>879</v>
      </c>
      <c r="F449" s="221" t="s">
        <v>606</v>
      </c>
      <c r="G449" s="380">
        <v>50</v>
      </c>
      <c r="H449" s="380">
        <v>50</v>
      </c>
      <c r="I449" s="380">
        <v>0</v>
      </c>
      <c r="J449" s="237">
        <f t="shared" si="46"/>
        <v>100</v>
      </c>
      <c r="K449" s="234">
        <v>4.3499999999999996</v>
      </c>
      <c r="L449" s="249">
        <f t="shared" si="51"/>
        <v>5.68</v>
      </c>
      <c r="M449" s="248">
        <f t="shared" si="45"/>
        <v>568</v>
      </c>
      <c r="N449" s="40" t="str">
        <f t="shared" si="48"/>
        <v>Ok!</v>
      </c>
      <c r="O449" s="161" t="str">
        <f t="shared" si="50"/>
        <v>Ok!</v>
      </c>
    </row>
    <row r="450" spans="2:15" ht="45">
      <c r="B450" s="245">
        <f t="shared" si="49"/>
        <v>420</v>
      </c>
      <c r="C450" s="222">
        <v>89726</v>
      </c>
      <c r="D450" s="221" t="s">
        <v>119</v>
      </c>
      <c r="E450" s="219" t="s">
        <v>880</v>
      </c>
      <c r="F450" s="221" t="s">
        <v>606</v>
      </c>
      <c r="G450" s="380">
        <v>50</v>
      </c>
      <c r="H450" s="380">
        <v>50</v>
      </c>
      <c r="I450" s="380">
        <v>0</v>
      </c>
      <c r="J450" s="237">
        <f t="shared" si="46"/>
        <v>100</v>
      </c>
      <c r="K450" s="234">
        <v>4.46</v>
      </c>
      <c r="L450" s="249">
        <f t="shared" si="51"/>
        <v>5.82</v>
      </c>
      <c r="M450" s="248">
        <f t="shared" si="45"/>
        <v>582</v>
      </c>
      <c r="N450" s="40" t="str">
        <f t="shared" si="48"/>
        <v>Ok!</v>
      </c>
      <c r="O450" s="161" t="str">
        <f t="shared" si="50"/>
        <v>Ok!</v>
      </c>
    </row>
    <row r="451" spans="2:15" ht="45">
      <c r="B451" s="245">
        <f t="shared" si="49"/>
        <v>421</v>
      </c>
      <c r="C451" s="222">
        <v>89731</v>
      </c>
      <c r="D451" s="221" t="s">
        <v>119</v>
      </c>
      <c r="E451" s="219" t="s">
        <v>881</v>
      </c>
      <c r="F451" s="221" t="s">
        <v>606</v>
      </c>
      <c r="G451" s="380">
        <v>50</v>
      </c>
      <c r="H451" s="380">
        <v>50</v>
      </c>
      <c r="I451" s="380">
        <v>0</v>
      </c>
      <c r="J451" s="237">
        <f t="shared" si="46"/>
        <v>100</v>
      </c>
      <c r="K451" s="234">
        <v>5.75</v>
      </c>
      <c r="L451" s="249">
        <f t="shared" si="51"/>
        <v>7.5</v>
      </c>
      <c r="M451" s="248">
        <f t="shared" si="45"/>
        <v>750</v>
      </c>
      <c r="N451" s="40" t="str">
        <f t="shared" si="48"/>
        <v>Ok!</v>
      </c>
      <c r="O451" s="161" t="str">
        <f t="shared" si="50"/>
        <v>Ok!</v>
      </c>
    </row>
    <row r="452" spans="2:15" ht="45">
      <c r="B452" s="245">
        <f t="shared" si="49"/>
        <v>422</v>
      </c>
      <c r="C452" s="222">
        <v>89732</v>
      </c>
      <c r="D452" s="221" t="s">
        <v>119</v>
      </c>
      <c r="E452" s="219" t="s">
        <v>882</v>
      </c>
      <c r="F452" s="221" t="s">
        <v>606</v>
      </c>
      <c r="G452" s="380">
        <v>50</v>
      </c>
      <c r="H452" s="380">
        <v>50</v>
      </c>
      <c r="I452" s="380">
        <v>0</v>
      </c>
      <c r="J452" s="237">
        <f t="shared" si="46"/>
        <v>100</v>
      </c>
      <c r="K452" s="234">
        <v>6.01</v>
      </c>
      <c r="L452" s="249">
        <f t="shared" si="51"/>
        <v>7.84</v>
      </c>
      <c r="M452" s="248">
        <f t="shared" si="45"/>
        <v>784</v>
      </c>
      <c r="N452" s="40" t="str">
        <f t="shared" si="48"/>
        <v>Ok!</v>
      </c>
      <c r="O452" s="161" t="str">
        <f t="shared" si="50"/>
        <v>Ok!</v>
      </c>
    </row>
    <row r="453" spans="2:15" ht="45">
      <c r="B453" s="245">
        <f t="shared" si="49"/>
        <v>423</v>
      </c>
      <c r="C453" s="222">
        <v>89737</v>
      </c>
      <c r="D453" s="221" t="s">
        <v>119</v>
      </c>
      <c r="E453" s="219" t="s">
        <v>883</v>
      </c>
      <c r="F453" s="221" t="s">
        <v>606</v>
      </c>
      <c r="G453" s="380">
        <v>50</v>
      </c>
      <c r="H453" s="380">
        <v>50</v>
      </c>
      <c r="I453" s="380">
        <v>0</v>
      </c>
      <c r="J453" s="237">
        <f t="shared" si="46"/>
        <v>100</v>
      </c>
      <c r="K453" s="234">
        <v>9.25</v>
      </c>
      <c r="L453" s="249">
        <f t="shared" si="51"/>
        <v>12.07</v>
      </c>
      <c r="M453" s="248">
        <f t="shared" si="45"/>
        <v>1207</v>
      </c>
      <c r="N453" s="40" t="str">
        <f t="shared" si="48"/>
        <v>Ok!</v>
      </c>
      <c r="O453" s="161" t="str">
        <f t="shared" si="50"/>
        <v>Ok!</v>
      </c>
    </row>
    <row r="454" spans="2:15" ht="45">
      <c r="B454" s="245">
        <f t="shared" si="49"/>
        <v>424</v>
      </c>
      <c r="C454" s="222">
        <v>89739</v>
      </c>
      <c r="D454" s="221" t="s">
        <v>119</v>
      </c>
      <c r="E454" s="219" t="s">
        <v>884</v>
      </c>
      <c r="F454" s="221" t="s">
        <v>606</v>
      </c>
      <c r="G454" s="380">
        <v>50</v>
      </c>
      <c r="H454" s="380">
        <v>50</v>
      </c>
      <c r="I454" s="380">
        <v>0</v>
      </c>
      <c r="J454" s="237">
        <f t="shared" si="46"/>
        <v>100</v>
      </c>
      <c r="K454" s="234">
        <v>9.59</v>
      </c>
      <c r="L454" s="249">
        <f t="shared" si="51"/>
        <v>12.52</v>
      </c>
      <c r="M454" s="248">
        <f t="shared" si="45"/>
        <v>1252</v>
      </c>
      <c r="N454" s="40" t="str">
        <f t="shared" si="48"/>
        <v>Ok!</v>
      </c>
      <c r="O454" s="161" t="str">
        <f t="shared" si="50"/>
        <v>Ok!</v>
      </c>
    </row>
    <row r="455" spans="2:15" ht="45">
      <c r="B455" s="245">
        <f t="shared" si="49"/>
        <v>425</v>
      </c>
      <c r="C455" s="222">
        <v>89746</v>
      </c>
      <c r="D455" s="221" t="s">
        <v>119</v>
      </c>
      <c r="E455" s="219" t="s">
        <v>885</v>
      </c>
      <c r="F455" s="221" t="s">
        <v>606</v>
      </c>
      <c r="G455" s="380">
        <v>50</v>
      </c>
      <c r="H455" s="380">
        <v>50</v>
      </c>
      <c r="I455" s="380">
        <v>0</v>
      </c>
      <c r="J455" s="237">
        <f t="shared" si="46"/>
        <v>100</v>
      </c>
      <c r="K455" s="234">
        <v>12.07</v>
      </c>
      <c r="L455" s="249">
        <f t="shared" si="51"/>
        <v>15.75</v>
      </c>
      <c r="M455" s="248">
        <f t="shared" si="45"/>
        <v>1575</v>
      </c>
      <c r="N455" s="40" t="str">
        <f t="shared" si="48"/>
        <v>Ok!</v>
      </c>
      <c r="O455" s="161" t="str">
        <f t="shared" si="50"/>
        <v>Ok!</v>
      </c>
    </row>
    <row r="456" spans="2:15" ht="60">
      <c r="B456" s="245">
        <f t="shared" si="49"/>
        <v>426</v>
      </c>
      <c r="C456" s="222">
        <v>89748</v>
      </c>
      <c r="D456" s="221" t="s">
        <v>119</v>
      </c>
      <c r="E456" s="219" t="s">
        <v>886</v>
      </c>
      <c r="F456" s="221" t="s">
        <v>606</v>
      </c>
      <c r="G456" s="380">
        <v>50</v>
      </c>
      <c r="H456" s="380">
        <v>50</v>
      </c>
      <c r="I456" s="380">
        <v>0</v>
      </c>
      <c r="J456" s="237">
        <f t="shared" si="46"/>
        <v>100</v>
      </c>
      <c r="K456" s="234">
        <v>24.85</v>
      </c>
      <c r="L456" s="249">
        <f t="shared" si="51"/>
        <v>32.43</v>
      </c>
      <c r="M456" s="248">
        <f t="shared" si="45"/>
        <v>3243</v>
      </c>
      <c r="N456" s="40" t="str">
        <f t="shared" si="48"/>
        <v>Ok!</v>
      </c>
      <c r="O456" s="161" t="str">
        <f t="shared" si="50"/>
        <v>Ok!</v>
      </c>
    </row>
    <row r="457" spans="2:15" ht="45">
      <c r="B457" s="245">
        <f t="shared" si="49"/>
        <v>427</v>
      </c>
      <c r="C457" s="222">
        <v>89752</v>
      </c>
      <c r="D457" s="221" t="s">
        <v>119</v>
      </c>
      <c r="E457" s="219" t="s">
        <v>887</v>
      </c>
      <c r="F457" s="221" t="s">
        <v>606</v>
      </c>
      <c r="G457" s="380">
        <v>50</v>
      </c>
      <c r="H457" s="380">
        <v>50</v>
      </c>
      <c r="I457" s="380">
        <v>0</v>
      </c>
      <c r="J457" s="237">
        <f t="shared" si="46"/>
        <v>100</v>
      </c>
      <c r="K457" s="234">
        <v>3.85</v>
      </c>
      <c r="L457" s="249">
        <f t="shared" si="51"/>
        <v>5.0199999999999996</v>
      </c>
      <c r="M457" s="248">
        <f t="shared" si="45"/>
        <v>501.99999999999994</v>
      </c>
      <c r="N457" s="40" t="str">
        <f t="shared" si="48"/>
        <v>Ok!</v>
      </c>
      <c r="O457" s="161" t="str">
        <f t="shared" si="50"/>
        <v>Ok!</v>
      </c>
    </row>
    <row r="458" spans="2:15" ht="45">
      <c r="B458" s="245">
        <f t="shared" si="49"/>
        <v>428</v>
      </c>
      <c r="C458" s="222">
        <v>89753</v>
      </c>
      <c r="D458" s="221" t="s">
        <v>119</v>
      </c>
      <c r="E458" s="219" t="s">
        <v>888</v>
      </c>
      <c r="F458" s="221" t="s">
        <v>606</v>
      </c>
      <c r="G458" s="380">
        <v>50</v>
      </c>
      <c r="H458" s="380">
        <v>50</v>
      </c>
      <c r="I458" s="380">
        <v>0</v>
      </c>
      <c r="J458" s="237">
        <f t="shared" si="46"/>
        <v>100</v>
      </c>
      <c r="K458" s="234">
        <v>5.57</v>
      </c>
      <c r="L458" s="249">
        <f t="shared" si="51"/>
        <v>7.27</v>
      </c>
      <c r="M458" s="248">
        <f t="shared" si="45"/>
        <v>727</v>
      </c>
      <c r="N458" s="40" t="str">
        <f t="shared" si="48"/>
        <v>Ok!</v>
      </c>
      <c r="O458" s="161" t="str">
        <f t="shared" si="50"/>
        <v>Ok!</v>
      </c>
    </row>
    <row r="459" spans="2:15" ht="45">
      <c r="B459" s="245">
        <f t="shared" si="49"/>
        <v>429</v>
      </c>
      <c r="C459" s="222">
        <v>89774</v>
      </c>
      <c r="D459" s="221" t="s">
        <v>119</v>
      </c>
      <c r="E459" s="219" t="s">
        <v>889</v>
      </c>
      <c r="F459" s="221" t="s">
        <v>606</v>
      </c>
      <c r="G459" s="380">
        <v>50</v>
      </c>
      <c r="H459" s="380">
        <v>50</v>
      </c>
      <c r="I459" s="380">
        <v>0</v>
      </c>
      <c r="J459" s="237">
        <f t="shared" si="46"/>
        <v>100</v>
      </c>
      <c r="K459" s="234">
        <v>9.2799999999999994</v>
      </c>
      <c r="L459" s="249">
        <f t="shared" si="51"/>
        <v>12.11</v>
      </c>
      <c r="M459" s="248">
        <f t="shared" si="45"/>
        <v>1211</v>
      </c>
      <c r="N459" s="40" t="str">
        <f t="shared" si="48"/>
        <v>Ok!</v>
      </c>
      <c r="O459" s="161" t="str">
        <f t="shared" si="50"/>
        <v>Ok!</v>
      </c>
    </row>
    <row r="460" spans="2:15" ht="45">
      <c r="B460" s="245">
        <f t="shared" si="49"/>
        <v>430</v>
      </c>
      <c r="C460" s="222">
        <v>89778</v>
      </c>
      <c r="D460" s="221" t="s">
        <v>119</v>
      </c>
      <c r="E460" s="219" t="s">
        <v>890</v>
      </c>
      <c r="F460" s="221" t="s">
        <v>606</v>
      </c>
      <c r="G460" s="380">
        <v>50</v>
      </c>
      <c r="H460" s="380">
        <v>50</v>
      </c>
      <c r="I460" s="380">
        <v>0</v>
      </c>
      <c r="J460" s="237">
        <f t="shared" si="46"/>
        <v>100</v>
      </c>
      <c r="K460" s="234">
        <v>11.61</v>
      </c>
      <c r="L460" s="249">
        <f t="shared" si="51"/>
        <v>15.15</v>
      </c>
      <c r="M460" s="248">
        <f t="shared" si="45"/>
        <v>1515</v>
      </c>
      <c r="N460" s="40" t="str">
        <f t="shared" si="48"/>
        <v>Ok!</v>
      </c>
      <c r="O460" s="161" t="str">
        <f t="shared" si="50"/>
        <v>Ok!</v>
      </c>
    </row>
    <row r="461" spans="2:15" ht="45">
      <c r="B461" s="245">
        <f t="shared" si="49"/>
        <v>431</v>
      </c>
      <c r="C461" s="222">
        <v>89783</v>
      </c>
      <c r="D461" s="221" t="s">
        <v>119</v>
      </c>
      <c r="E461" s="219" t="s">
        <v>891</v>
      </c>
      <c r="F461" s="221" t="s">
        <v>606</v>
      </c>
      <c r="G461" s="380">
        <v>50</v>
      </c>
      <c r="H461" s="380">
        <v>50</v>
      </c>
      <c r="I461" s="380">
        <v>0</v>
      </c>
      <c r="J461" s="237">
        <f t="shared" si="46"/>
        <v>100</v>
      </c>
      <c r="K461" s="234">
        <v>6.36</v>
      </c>
      <c r="L461" s="249">
        <f t="shared" si="51"/>
        <v>8.3000000000000007</v>
      </c>
      <c r="M461" s="248">
        <f t="shared" si="45"/>
        <v>830.00000000000011</v>
      </c>
      <c r="N461" s="40" t="str">
        <f t="shared" si="48"/>
        <v>Ok!</v>
      </c>
      <c r="O461" s="161" t="str">
        <f t="shared" si="50"/>
        <v>Ok!</v>
      </c>
    </row>
    <row r="462" spans="2:15" ht="45">
      <c r="B462" s="245">
        <f t="shared" si="49"/>
        <v>432</v>
      </c>
      <c r="C462" s="222">
        <v>89784</v>
      </c>
      <c r="D462" s="221" t="s">
        <v>119</v>
      </c>
      <c r="E462" s="219" t="s">
        <v>892</v>
      </c>
      <c r="F462" s="221" t="s">
        <v>606</v>
      </c>
      <c r="G462" s="380">
        <v>50</v>
      </c>
      <c r="H462" s="380">
        <v>50</v>
      </c>
      <c r="I462" s="380">
        <v>0</v>
      </c>
      <c r="J462" s="237">
        <f t="shared" si="46"/>
        <v>100</v>
      </c>
      <c r="K462" s="234">
        <v>12.78</v>
      </c>
      <c r="L462" s="249">
        <f t="shared" si="51"/>
        <v>16.68</v>
      </c>
      <c r="M462" s="248">
        <f t="shared" si="45"/>
        <v>1668</v>
      </c>
      <c r="N462" s="40" t="str">
        <f t="shared" si="48"/>
        <v>Ok!</v>
      </c>
      <c r="O462" s="161" t="str">
        <f t="shared" si="50"/>
        <v>Ok!</v>
      </c>
    </row>
    <row r="463" spans="2:15" ht="45">
      <c r="B463" s="245">
        <f t="shared" si="49"/>
        <v>433</v>
      </c>
      <c r="C463" s="222">
        <v>89786</v>
      </c>
      <c r="D463" s="221" t="s">
        <v>119</v>
      </c>
      <c r="E463" s="219" t="s">
        <v>893</v>
      </c>
      <c r="F463" s="221" t="s">
        <v>606</v>
      </c>
      <c r="G463" s="380">
        <v>50</v>
      </c>
      <c r="H463" s="380">
        <v>50</v>
      </c>
      <c r="I463" s="380">
        <v>0</v>
      </c>
      <c r="J463" s="237">
        <f t="shared" si="46"/>
        <v>100</v>
      </c>
      <c r="K463" s="234">
        <v>21.51</v>
      </c>
      <c r="L463" s="249">
        <f t="shared" si="51"/>
        <v>28.07</v>
      </c>
      <c r="M463" s="248">
        <f t="shared" ref="M463:M507" si="52">J463*L463</f>
        <v>2807</v>
      </c>
      <c r="N463" s="40" t="str">
        <f t="shared" si="48"/>
        <v>Ok!</v>
      </c>
      <c r="O463" s="161" t="str">
        <f t="shared" si="50"/>
        <v>Ok!</v>
      </c>
    </row>
    <row r="464" spans="2:15" ht="45">
      <c r="B464" s="245">
        <f t="shared" si="49"/>
        <v>434</v>
      </c>
      <c r="C464" s="222">
        <v>89795</v>
      </c>
      <c r="D464" s="221" t="s">
        <v>119</v>
      </c>
      <c r="E464" s="219" t="s">
        <v>894</v>
      </c>
      <c r="F464" s="221" t="s">
        <v>606</v>
      </c>
      <c r="G464" s="380">
        <v>50</v>
      </c>
      <c r="H464" s="380">
        <v>50</v>
      </c>
      <c r="I464" s="380">
        <v>0</v>
      </c>
      <c r="J464" s="237">
        <f t="shared" si="46"/>
        <v>100</v>
      </c>
      <c r="K464" s="234">
        <v>16.12</v>
      </c>
      <c r="L464" s="249">
        <f t="shared" si="51"/>
        <v>21.04</v>
      </c>
      <c r="M464" s="248">
        <f t="shared" si="52"/>
        <v>2104</v>
      </c>
      <c r="N464" s="40" t="str">
        <f t="shared" si="48"/>
        <v>Ok!</v>
      </c>
      <c r="O464" s="161" t="str">
        <f t="shared" si="50"/>
        <v>Ok!</v>
      </c>
    </row>
    <row r="465" spans="2:15" ht="45">
      <c r="B465" s="245">
        <f t="shared" si="49"/>
        <v>435</v>
      </c>
      <c r="C465" s="222">
        <v>89796</v>
      </c>
      <c r="D465" s="221" t="s">
        <v>119</v>
      </c>
      <c r="E465" s="219" t="s">
        <v>895</v>
      </c>
      <c r="F465" s="221" t="s">
        <v>606</v>
      </c>
      <c r="G465" s="380">
        <v>50</v>
      </c>
      <c r="H465" s="380">
        <v>50</v>
      </c>
      <c r="I465" s="380">
        <v>0</v>
      </c>
      <c r="J465" s="237">
        <f t="shared" si="46"/>
        <v>100</v>
      </c>
      <c r="K465" s="234">
        <v>26.43</v>
      </c>
      <c r="L465" s="249">
        <f t="shared" si="51"/>
        <v>34.49</v>
      </c>
      <c r="M465" s="248">
        <f t="shared" si="52"/>
        <v>3449</v>
      </c>
      <c r="N465" s="40" t="str">
        <f t="shared" si="48"/>
        <v>Ok!</v>
      </c>
      <c r="O465" s="161" t="str">
        <f t="shared" si="50"/>
        <v>Ok!</v>
      </c>
    </row>
    <row r="466" spans="2:15" ht="60">
      <c r="B466" s="245">
        <f t="shared" si="49"/>
        <v>436</v>
      </c>
      <c r="C466" s="222">
        <v>89797</v>
      </c>
      <c r="D466" s="221" t="s">
        <v>119</v>
      </c>
      <c r="E466" s="219" t="s">
        <v>896</v>
      </c>
      <c r="F466" s="221" t="s">
        <v>606</v>
      </c>
      <c r="G466" s="380">
        <v>50</v>
      </c>
      <c r="H466" s="380">
        <v>50</v>
      </c>
      <c r="I466" s="380">
        <v>0</v>
      </c>
      <c r="J466" s="237">
        <f t="shared" si="46"/>
        <v>100</v>
      </c>
      <c r="K466" s="234">
        <v>21.32</v>
      </c>
      <c r="L466" s="249">
        <f t="shared" si="51"/>
        <v>27.82</v>
      </c>
      <c r="M466" s="248">
        <f t="shared" si="52"/>
        <v>2782</v>
      </c>
      <c r="N466" s="40" t="str">
        <f t="shared" si="48"/>
        <v>Ok!</v>
      </c>
      <c r="O466" s="161" t="str">
        <f t="shared" si="50"/>
        <v>Ok!</v>
      </c>
    </row>
    <row r="467" spans="2:15" ht="45">
      <c r="B467" s="245">
        <f t="shared" si="49"/>
        <v>437</v>
      </c>
      <c r="C467" s="222">
        <v>89806</v>
      </c>
      <c r="D467" s="221" t="s">
        <v>119</v>
      </c>
      <c r="E467" s="219" t="s">
        <v>897</v>
      </c>
      <c r="F467" s="221" t="s">
        <v>606</v>
      </c>
      <c r="G467" s="380">
        <v>50</v>
      </c>
      <c r="H467" s="380">
        <v>50</v>
      </c>
      <c r="I467" s="380">
        <v>0</v>
      </c>
      <c r="J467" s="237">
        <f t="shared" ref="J467:J530" si="53">SUM(G467:I467)</f>
        <v>100</v>
      </c>
      <c r="K467" s="234">
        <v>6.58</v>
      </c>
      <c r="L467" s="249">
        <f t="shared" si="51"/>
        <v>8.59</v>
      </c>
      <c r="M467" s="248">
        <f t="shared" si="52"/>
        <v>859</v>
      </c>
      <c r="N467" s="40" t="str">
        <f t="shared" si="48"/>
        <v>Ok!</v>
      </c>
      <c r="O467" s="161" t="str">
        <f t="shared" si="50"/>
        <v>Ok!</v>
      </c>
    </row>
    <row r="468" spans="2:15" ht="60">
      <c r="B468" s="245">
        <f t="shared" si="49"/>
        <v>438</v>
      </c>
      <c r="C468" s="222">
        <v>89807</v>
      </c>
      <c r="D468" s="221" t="s">
        <v>119</v>
      </c>
      <c r="E468" s="219" t="s">
        <v>898</v>
      </c>
      <c r="F468" s="221" t="s">
        <v>606</v>
      </c>
      <c r="G468" s="380">
        <v>50</v>
      </c>
      <c r="H468" s="380">
        <v>50</v>
      </c>
      <c r="I468" s="380">
        <v>0</v>
      </c>
      <c r="J468" s="237">
        <f t="shared" si="53"/>
        <v>100</v>
      </c>
      <c r="K468" s="234">
        <v>18.7</v>
      </c>
      <c r="L468" s="249">
        <f t="shared" si="51"/>
        <v>24.41</v>
      </c>
      <c r="M468" s="248">
        <f t="shared" si="52"/>
        <v>2441</v>
      </c>
      <c r="N468" s="40" t="str">
        <f t="shared" si="48"/>
        <v>Ok!</v>
      </c>
      <c r="O468" s="161" t="str">
        <f t="shared" si="50"/>
        <v>Ok!</v>
      </c>
    </row>
    <row r="469" spans="2:15" ht="45">
      <c r="B469" s="245">
        <f t="shared" si="49"/>
        <v>439</v>
      </c>
      <c r="C469" s="222">
        <v>89810</v>
      </c>
      <c r="D469" s="221" t="s">
        <v>119</v>
      </c>
      <c r="E469" s="219" t="s">
        <v>899</v>
      </c>
      <c r="F469" s="221" t="s">
        <v>606</v>
      </c>
      <c r="G469" s="380">
        <v>50</v>
      </c>
      <c r="H469" s="380">
        <v>50</v>
      </c>
      <c r="I469" s="380">
        <v>0</v>
      </c>
      <c r="J469" s="237">
        <f t="shared" si="53"/>
        <v>100</v>
      </c>
      <c r="K469" s="234">
        <v>8.51</v>
      </c>
      <c r="L469" s="249">
        <f t="shared" si="51"/>
        <v>11.11</v>
      </c>
      <c r="M469" s="248">
        <f t="shared" si="52"/>
        <v>1111</v>
      </c>
      <c r="N469" s="40" t="str">
        <f t="shared" si="48"/>
        <v>Ok!</v>
      </c>
      <c r="O469" s="161" t="str">
        <f t="shared" si="50"/>
        <v>Ok!</v>
      </c>
    </row>
    <row r="470" spans="2:15" ht="45">
      <c r="B470" s="245">
        <f t="shared" si="49"/>
        <v>440</v>
      </c>
      <c r="C470" s="222">
        <v>89813</v>
      </c>
      <c r="D470" s="221" t="s">
        <v>119</v>
      </c>
      <c r="E470" s="219" t="s">
        <v>900</v>
      </c>
      <c r="F470" s="221" t="s">
        <v>606</v>
      </c>
      <c r="G470" s="380">
        <v>50</v>
      </c>
      <c r="H470" s="380">
        <v>50</v>
      </c>
      <c r="I470" s="380">
        <v>0</v>
      </c>
      <c r="J470" s="237">
        <f t="shared" si="53"/>
        <v>100</v>
      </c>
      <c r="K470" s="234">
        <v>4.2</v>
      </c>
      <c r="L470" s="249">
        <f t="shared" si="51"/>
        <v>5.48</v>
      </c>
      <c r="M470" s="248">
        <f t="shared" si="52"/>
        <v>548</v>
      </c>
      <c r="N470" s="40" t="str">
        <f t="shared" si="48"/>
        <v>Ok!</v>
      </c>
      <c r="O470" s="161" t="str">
        <f t="shared" si="50"/>
        <v>Ok!</v>
      </c>
    </row>
    <row r="471" spans="2:15" ht="45">
      <c r="B471" s="245">
        <f t="shared" si="49"/>
        <v>441</v>
      </c>
      <c r="C471" s="222">
        <v>89817</v>
      </c>
      <c r="D471" s="221" t="s">
        <v>119</v>
      </c>
      <c r="E471" s="219" t="s">
        <v>901</v>
      </c>
      <c r="F471" s="221" t="s">
        <v>606</v>
      </c>
      <c r="G471" s="380">
        <v>50</v>
      </c>
      <c r="H471" s="380">
        <v>100</v>
      </c>
      <c r="I471" s="380">
        <v>0</v>
      </c>
      <c r="J471" s="237">
        <f t="shared" si="53"/>
        <v>150</v>
      </c>
      <c r="K471" s="234">
        <v>7.37</v>
      </c>
      <c r="L471" s="249">
        <f t="shared" si="51"/>
        <v>9.6199999999999992</v>
      </c>
      <c r="M471" s="248">
        <f t="shared" si="52"/>
        <v>1442.9999999999998</v>
      </c>
      <c r="N471" s="40" t="str">
        <f t="shared" si="48"/>
        <v>Ok!</v>
      </c>
      <c r="O471" s="161" t="str">
        <f t="shared" si="50"/>
        <v>Ok!</v>
      </c>
    </row>
    <row r="472" spans="2:15" ht="45">
      <c r="B472" s="245">
        <f t="shared" si="49"/>
        <v>442</v>
      </c>
      <c r="C472" s="222">
        <v>89821</v>
      </c>
      <c r="D472" s="221" t="s">
        <v>119</v>
      </c>
      <c r="E472" s="219" t="s">
        <v>902</v>
      </c>
      <c r="F472" s="221" t="s">
        <v>606</v>
      </c>
      <c r="G472" s="380">
        <v>50</v>
      </c>
      <c r="H472" s="380">
        <v>100</v>
      </c>
      <c r="I472" s="380">
        <v>0</v>
      </c>
      <c r="J472" s="237">
        <f t="shared" si="53"/>
        <v>150</v>
      </c>
      <c r="K472" s="234">
        <v>9.15</v>
      </c>
      <c r="L472" s="249">
        <f t="shared" si="51"/>
        <v>11.94</v>
      </c>
      <c r="M472" s="248">
        <f t="shared" si="52"/>
        <v>1791</v>
      </c>
      <c r="N472" s="40" t="str">
        <f t="shared" si="48"/>
        <v>Ok!</v>
      </c>
      <c r="O472" s="161" t="str">
        <f t="shared" si="50"/>
        <v>Ok!</v>
      </c>
    </row>
    <row r="473" spans="2:15" ht="45">
      <c r="B473" s="245">
        <f t="shared" si="49"/>
        <v>443</v>
      </c>
      <c r="C473" s="222">
        <v>89829</v>
      </c>
      <c r="D473" s="221" t="s">
        <v>119</v>
      </c>
      <c r="E473" s="219" t="s">
        <v>903</v>
      </c>
      <c r="F473" s="221" t="s">
        <v>606</v>
      </c>
      <c r="G473" s="380">
        <v>50</v>
      </c>
      <c r="H473" s="380">
        <v>100</v>
      </c>
      <c r="I473" s="380">
        <v>0</v>
      </c>
      <c r="J473" s="237">
        <f t="shared" si="53"/>
        <v>150</v>
      </c>
      <c r="K473" s="234">
        <v>17.68</v>
      </c>
      <c r="L473" s="249">
        <f t="shared" si="51"/>
        <v>23.07</v>
      </c>
      <c r="M473" s="248">
        <f t="shared" si="52"/>
        <v>3460.5</v>
      </c>
      <c r="N473" s="40" t="str">
        <f t="shared" si="48"/>
        <v>Ok!</v>
      </c>
      <c r="O473" s="161" t="str">
        <f t="shared" si="50"/>
        <v>Ok!</v>
      </c>
    </row>
    <row r="474" spans="2:15" ht="45">
      <c r="B474" s="245">
        <f t="shared" si="49"/>
        <v>444</v>
      </c>
      <c r="C474" s="222">
        <v>89830</v>
      </c>
      <c r="D474" s="221" t="s">
        <v>119</v>
      </c>
      <c r="E474" s="219" t="s">
        <v>904</v>
      </c>
      <c r="F474" s="221" t="s">
        <v>606</v>
      </c>
      <c r="G474" s="380">
        <v>50</v>
      </c>
      <c r="H474" s="380">
        <v>100</v>
      </c>
      <c r="I474" s="380">
        <v>0</v>
      </c>
      <c r="J474" s="237">
        <f t="shared" si="53"/>
        <v>150</v>
      </c>
      <c r="K474" s="234">
        <v>12.29</v>
      </c>
      <c r="L474" s="249">
        <f t="shared" si="51"/>
        <v>16.04</v>
      </c>
      <c r="M474" s="248">
        <f t="shared" si="52"/>
        <v>2406</v>
      </c>
      <c r="N474" s="40" t="str">
        <f t="shared" si="48"/>
        <v>Ok!</v>
      </c>
      <c r="O474" s="161" t="str">
        <f t="shared" si="50"/>
        <v>Ok!</v>
      </c>
    </row>
    <row r="475" spans="2:15" ht="45">
      <c r="B475" s="245">
        <f t="shared" si="49"/>
        <v>445</v>
      </c>
      <c r="C475" s="222">
        <v>89833</v>
      </c>
      <c r="D475" s="221" t="s">
        <v>119</v>
      </c>
      <c r="E475" s="219" t="s">
        <v>905</v>
      </c>
      <c r="F475" s="221" t="s">
        <v>606</v>
      </c>
      <c r="G475" s="380">
        <v>50</v>
      </c>
      <c r="H475" s="380">
        <v>100</v>
      </c>
      <c r="I475" s="380">
        <v>0</v>
      </c>
      <c r="J475" s="237">
        <f t="shared" si="53"/>
        <v>150</v>
      </c>
      <c r="K475" s="234">
        <v>21.78</v>
      </c>
      <c r="L475" s="249">
        <f t="shared" si="51"/>
        <v>28.43</v>
      </c>
      <c r="M475" s="248">
        <f t="shared" si="52"/>
        <v>4264.5</v>
      </c>
      <c r="N475" s="40" t="str">
        <f t="shared" si="48"/>
        <v>Ok!</v>
      </c>
      <c r="O475" s="161" t="str">
        <f t="shared" si="50"/>
        <v>Ok!</v>
      </c>
    </row>
    <row r="476" spans="2:15" ht="60">
      <c r="B476" s="245">
        <f t="shared" si="49"/>
        <v>446</v>
      </c>
      <c r="C476" s="222">
        <v>89834</v>
      </c>
      <c r="D476" s="221" t="s">
        <v>119</v>
      </c>
      <c r="E476" s="219" t="s">
        <v>906</v>
      </c>
      <c r="F476" s="221" t="s">
        <v>606</v>
      </c>
      <c r="G476" s="380">
        <v>50</v>
      </c>
      <c r="H476" s="380">
        <v>100</v>
      </c>
      <c r="I476" s="380">
        <v>0</v>
      </c>
      <c r="J476" s="237">
        <f t="shared" si="53"/>
        <v>150</v>
      </c>
      <c r="K476" s="234">
        <v>16.66</v>
      </c>
      <c r="L476" s="249">
        <f t="shared" si="51"/>
        <v>21.74</v>
      </c>
      <c r="M476" s="248">
        <f t="shared" si="52"/>
        <v>3260.9999999999995</v>
      </c>
      <c r="N476" s="40" t="str">
        <f t="shared" si="48"/>
        <v>Ok!</v>
      </c>
      <c r="O476" s="161" t="str">
        <f t="shared" si="50"/>
        <v>Ok!</v>
      </c>
    </row>
    <row r="477" spans="2:15" ht="45">
      <c r="B477" s="245">
        <f t="shared" si="49"/>
        <v>447</v>
      </c>
      <c r="C477" s="222">
        <v>89851</v>
      </c>
      <c r="D477" s="221" t="s">
        <v>119</v>
      </c>
      <c r="E477" s="219" t="s">
        <v>907</v>
      </c>
      <c r="F477" s="221" t="s">
        <v>606</v>
      </c>
      <c r="G477" s="380">
        <v>50</v>
      </c>
      <c r="H477" s="380">
        <v>100</v>
      </c>
      <c r="I477" s="380">
        <v>0</v>
      </c>
      <c r="J477" s="237">
        <f t="shared" si="53"/>
        <v>150</v>
      </c>
      <c r="K477" s="234">
        <v>11.8</v>
      </c>
      <c r="L477" s="249">
        <f t="shared" si="51"/>
        <v>15.4</v>
      </c>
      <c r="M477" s="248">
        <f t="shared" si="52"/>
        <v>2310</v>
      </c>
      <c r="N477" s="40" t="str">
        <f t="shared" si="48"/>
        <v>Ok!</v>
      </c>
      <c r="O477" s="161" t="str">
        <f t="shared" si="50"/>
        <v>Ok!</v>
      </c>
    </row>
    <row r="478" spans="2:15" ht="45">
      <c r="B478" s="245">
        <f t="shared" si="49"/>
        <v>448</v>
      </c>
      <c r="C478" s="222">
        <v>89855</v>
      </c>
      <c r="D478" s="221" t="s">
        <v>119</v>
      </c>
      <c r="E478" s="219" t="s">
        <v>908</v>
      </c>
      <c r="F478" s="221" t="s">
        <v>606</v>
      </c>
      <c r="G478" s="380">
        <v>50</v>
      </c>
      <c r="H478" s="380">
        <v>100</v>
      </c>
      <c r="I478" s="380">
        <v>0</v>
      </c>
      <c r="J478" s="237">
        <f t="shared" si="53"/>
        <v>150</v>
      </c>
      <c r="K478" s="234">
        <v>43.85</v>
      </c>
      <c r="L478" s="249">
        <f t="shared" si="51"/>
        <v>57.23</v>
      </c>
      <c r="M478" s="248">
        <f t="shared" si="52"/>
        <v>8584.5</v>
      </c>
      <c r="N478" s="40" t="str">
        <f t="shared" ref="N478:N541" si="54">IF(ISBLANK(D478),"",IF(D478="sinapi","Ok!","COMPOSIÇÃO!"))</f>
        <v>Ok!</v>
      </c>
      <c r="O478" s="161" t="str">
        <f t="shared" si="50"/>
        <v>Ok!</v>
      </c>
    </row>
    <row r="479" spans="2:15" ht="45">
      <c r="B479" s="245">
        <f t="shared" si="49"/>
        <v>449</v>
      </c>
      <c r="C479" s="222">
        <v>89856</v>
      </c>
      <c r="D479" s="221" t="s">
        <v>119</v>
      </c>
      <c r="E479" s="219" t="s">
        <v>909</v>
      </c>
      <c r="F479" s="221" t="s">
        <v>606</v>
      </c>
      <c r="G479" s="380">
        <v>50</v>
      </c>
      <c r="H479" s="380">
        <v>100</v>
      </c>
      <c r="I479" s="380">
        <v>0</v>
      </c>
      <c r="J479" s="237">
        <f t="shared" si="53"/>
        <v>150</v>
      </c>
      <c r="K479" s="234">
        <v>11.34</v>
      </c>
      <c r="L479" s="249">
        <f t="shared" si="51"/>
        <v>14.8</v>
      </c>
      <c r="M479" s="248">
        <f t="shared" si="52"/>
        <v>2220</v>
      </c>
      <c r="N479" s="40" t="str">
        <f t="shared" si="54"/>
        <v>Ok!</v>
      </c>
      <c r="O479" s="161" t="str">
        <f t="shared" si="50"/>
        <v>Ok!</v>
      </c>
    </row>
    <row r="480" spans="2:15" ht="45">
      <c r="B480" s="245">
        <f t="shared" si="49"/>
        <v>450</v>
      </c>
      <c r="C480" s="222">
        <v>89861</v>
      </c>
      <c r="D480" s="221" t="s">
        <v>119</v>
      </c>
      <c r="E480" s="219" t="s">
        <v>910</v>
      </c>
      <c r="F480" s="221" t="s">
        <v>606</v>
      </c>
      <c r="G480" s="380">
        <v>50</v>
      </c>
      <c r="H480" s="380">
        <v>100</v>
      </c>
      <c r="I480" s="380">
        <v>0</v>
      </c>
      <c r="J480" s="237">
        <f t="shared" si="53"/>
        <v>150</v>
      </c>
      <c r="K480" s="234">
        <v>21.04</v>
      </c>
      <c r="L480" s="249">
        <f t="shared" si="51"/>
        <v>27.46</v>
      </c>
      <c r="M480" s="248">
        <f t="shared" si="52"/>
        <v>4119</v>
      </c>
      <c r="N480" s="40" t="str">
        <f t="shared" si="54"/>
        <v>Ok!</v>
      </c>
      <c r="O480" s="161" t="str">
        <f t="shared" si="50"/>
        <v>Ok!</v>
      </c>
    </row>
    <row r="481" spans="2:15" ht="15.75">
      <c r="B481" s="228"/>
      <c r="C481" s="227" t="s">
        <v>1076</v>
      </c>
      <c r="D481" s="217"/>
      <c r="E481" s="217"/>
      <c r="F481" s="217"/>
      <c r="G481" s="374"/>
      <c r="H481" s="374"/>
      <c r="I481" s="374"/>
      <c r="J481" s="237">
        <f t="shared" si="53"/>
        <v>0</v>
      </c>
      <c r="K481" s="231"/>
      <c r="L481" s="249" t="str">
        <f t="shared" si="51"/>
        <v/>
      </c>
      <c r="M481" s="246">
        <f>SUM(M482:M488)</f>
        <v>22717.5</v>
      </c>
      <c r="N481" s="40" t="str">
        <f t="shared" si="54"/>
        <v/>
      </c>
      <c r="O481" s="161" t="str">
        <f t="shared" si="50"/>
        <v/>
      </c>
    </row>
    <row r="482" spans="2:15" ht="45">
      <c r="B482" s="245">
        <f>1+B480</f>
        <v>451</v>
      </c>
      <c r="C482" s="222">
        <v>89707</v>
      </c>
      <c r="D482" s="221" t="s">
        <v>119</v>
      </c>
      <c r="E482" s="219" t="s">
        <v>1077</v>
      </c>
      <c r="F482" s="221" t="s">
        <v>606</v>
      </c>
      <c r="G482" s="380">
        <v>50</v>
      </c>
      <c r="H482" s="380">
        <v>50</v>
      </c>
      <c r="I482" s="380">
        <v>0</v>
      </c>
      <c r="J482" s="237">
        <f t="shared" si="53"/>
        <v>100</v>
      </c>
      <c r="K482" s="234">
        <v>20.239999999999998</v>
      </c>
      <c r="L482" s="249">
        <f t="shared" si="51"/>
        <v>26.42</v>
      </c>
      <c r="M482" s="248">
        <f t="shared" si="52"/>
        <v>2642</v>
      </c>
      <c r="N482" s="40" t="str">
        <f t="shared" si="54"/>
        <v>Ok!</v>
      </c>
      <c r="O482" s="161" t="str">
        <f t="shared" si="50"/>
        <v>Ok!</v>
      </c>
    </row>
    <row r="483" spans="2:15" ht="45">
      <c r="B483" s="245">
        <f>B482+1</f>
        <v>452</v>
      </c>
      <c r="C483" s="222">
        <v>89708</v>
      </c>
      <c r="D483" s="221" t="s">
        <v>119</v>
      </c>
      <c r="E483" s="219" t="s">
        <v>1078</v>
      </c>
      <c r="F483" s="221" t="s">
        <v>606</v>
      </c>
      <c r="G483" s="380">
        <v>50</v>
      </c>
      <c r="H483" s="380">
        <v>50</v>
      </c>
      <c r="I483" s="380">
        <v>0</v>
      </c>
      <c r="J483" s="237">
        <f t="shared" si="53"/>
        <v>100</v>
      </c>
      <c r="K483" s="234">
        <v>47.04</v>
      </c>
      <c r="L483" s="249">
        <f t="shared" si="51"/>
        <v>61.39</v>
      </c>
      <c r="M483" s="248">
        <f t="shared" si="52"/>
        <v>6139</v>
      </c>
      <c r="N483" s="40" t="str">
        <f t="shared" si="54"/>
        <v>Ok!</v>
      </c>
      <c r="O483" s="161" t="str">
        <f t="shared" si="50"/>
        <v>Ok!</v>
      </c>
    </row>
    <row r="484" spans="2:15" ht="45">
      <c r="B484" s="245">
        <f t="shared" ref="B484:B488" si="55">B483+1</f>
        <v>453</v>
      </c>
      <c r="C484" s="222">
        <v>89709</v>
      </c>
      <c r="D484" s="221" t="s">
        <v>119</v>
      </c>
      <c r="E484" s="219" t="s">
        <v>1079</v>
      </c>
      <c r="F484" s="221" t="s">
        <v>606</v>
      </c>
      <c r="G484" s="380">
        <v>50</v>
      </c>
      <c r="H484" s="380">
        <v>50</v>
      </c>
      <c r="I484" s="380">
        <v>0</v>
      </c>
      <c r="J484" s="237">
        <f t="shared" si="53"/>
        <v>100</v>
      </c>
      <c r="K484" s="234">
        <v>7.87</v>
      </c>
      <c r="L484" s="249">
        <f t="shared" si="51"/>
        <v>10.27</v>
      </c>
      <c r="M484" s="248">
        <f t="shared" si="52"/>
        <v>1027</v>
      </c>
      <c r="N484" s="40" t="str">
        <f t="shared" si="54"/>
        <v>Ok!</v>
      </c>
      <c r="O484" s="161" t="str">
        <f t="shared" si="50"/>
        <v>Ok!</v>
      </c>
    </row>
    <row r="485" spans="2:15" ht="45">
      <c r="B485" s="245">
        <f t="shared" si="55"/>
        <v>454</v>
      </c>
      <c r="C485" s="222">
        <v>89710</v>
      </c>
      <c r="D485" s="221" t="s">
        <v>119</v>
      </c>
      <c r="E485" s="219" t="s">
        <v>1080</v>
      </c>
      <c r="F485" s="221" t="s">
        <v>606</v>
      </c>
      <c r="G485" s="380">
        <v>50</v>
      </c>
      <c r="H485" s="380">
        <v>50</v>
      </c>
      <c r="I485" s="380">
        <v>0</v>
      </c>
      <c r="J485" s="237">
        <f t="shared" si="53"/>
        <v>100</v>
      </c>
      <c r="K485" s="234">
        <v>7.71</v>
      </c>
      <c r="L485" s="249">
        <f t="shared" si="51"/>
        <v>10.06</v>
      </c>
      <c r="M485" s="248">
        <f t="shared" si="52"/>
        <v>1006</v>
      </c>
      <c r="N485" s="40" t="str">
        <f t="shared" si="54"/>
        <v>Ok!</v>
      </c>
      <c r="O485" s="161" t="str">
        <f t="shared" si="50"/>
        <v>Ok!</v>
      </c>
    </row>
    <row r="486" spans="2:15" ht="45">
      <c r="B486" s="245">
        <f t="shared" si="55"/>
        <v>455</v>
      </c>
      <c r="C486" s="222">
        <v>89482</v>
      </c>
      <c r="D486" s="221" t="s">
        <v>119</v>
      </c>
      <c r="E486" s="219" t="s">
        <v>1081</v>
      </c>
      <c r="F486" s="221" t="s">
        <v>606</v>
      </c>
      <c r="G486" s="380">
        <v>50</v>
      </c>
      <c r="H486" s="380">
        <v>50</v>
      </c>
      <c r="I486" s="380">
        <v>0</v>
      </c>
      <c r="J486" s="237">
        <f t="shared" si="53"/>
        <v>100</v>
      </c>
      <c r="K486" s="234">
        <v>16.97</v>
      </c>
      <c r="L486" s="249">
        <f t="shared" si="51"/>
        <v>22.15</v>
      </c>
      <c r="M486" s="248">
        <f t="shared" si="52"/>
        <v>2215</v>
      </c>
      <c r="N486" s="40" t="str">
        <f t="shared" si="54"/>
        <v>Ok!</v>
      </c>
      <c r="O486" s="161" t="str">
        <f t="shared" si="50"/>
        <v>Ok!</v>
      </c>
    </row>
    <row r="487" spans="2:15" ht="45">
      <c r="B487" s="245">
        <f t="shared" si="55"/>
        <v>456</v>
      </c>
      <c r="C487" s="222">
        <v>89491</v>
      </c>
      <c r="D487" s="221" t="s">
        <v>119</v>
      </c>
      <c r="E487" s="219" t="s">
        <v>1082</v>
      </c>
      <c r="F487" s="221" t="s">
        <v>606</v>
      </c>
      <c r="G487" s="380">
        <v>50</v>
      </c>
      <c r="H487" s="380">
        <v>100</v>
      </c>
      <c r="I487" s="380">
        <v>0</v>
      </c>
      <c r="J487" s="237">
        <f t="shared" si="53"/>
        <v>150</v>
      </c>
      <c r="K487" s="234">
        <v>42.58</v>
      </c>
      <c r="L487" s="249">
        <f t="shared" si="51"/>
        <v>55.57</v>
      </c>
      <c r="M487" s="248">
        <f t="shared" si="52"/>
        <v>8335.5</v>
      </c>
      <c r="N487" s="40" t="str">
        <f t="shared" si="54"/>
        <v>Ok!</v>
      </c>
      <c r="O487" s="161" t="str">
        <f t="shared" si="50"/>
        <v>Ok!</v>
      </c>
    </row>
    <row r="488" spans="2:15" ht="45">
      <c r="B488" s="245">
        <f t="shared" si="55"/>
        <v>457</v>
      </c>
      <c r="C488" s="222">
        <v>89495</v>
      </c>
      <c r="D488" s="221" t="s">
        <v>119</v>
      </c>
      <c r="E488" s="219" t="s">
        <v>1083</v>
      </c>
      <c r="F488" s="221" t="s">
        <v>606</v>
      </c>
      <c r="G488" s="380">
        <v>50</v>
      </c>
      <c r="H488" s="380">
        <v>100</v>
      </c>
      <c r="I488" s="380">
        <v>0</v>
      </c>
      <c r="J488" s="237">
        <f t="shared" si="53"/>
        <v>150</v>
      </c>
      <c r="K488" s="234">
        <v>6.91</v>
      </c>
      <c r="L488" s="249">
        <f t="shared" si="51"/>
        <v>9.02</v>
      </c>
      <c r="M488" s="248">
        <f t="shared" si="52"/>
        <v>1353</v>
      </c>
      <c r="N488" s="40" t="str">
        <f t="shared" si="54"/>
        <v>Ok!</v>
      </c>
      <c r="O488" s="161" t="str">
        <f t="shared" si="50"/>
        <v>Ok!</v>
      </c>
    </row>
    <row r="489" spans="2:15" ht="15.75">
      <c r="B489" s="228"/>
      <c r="C489" s="227" t="s">
        <v>1084</v>
      </c>
      <c r="D489" s="217"/>
      <c r="E489" s="217"/>
      <c r="F489" s="217"/>
      <c r="G489" s="374"/>
      <c r="H489" s="374"/>
      <c r="I489" s="374"/>
      <c r="J489" s="237">
        <f t="shared" si="53"/>
        <v>0</v>
      </c>
      <c r="K489" s="231"/>
      <c r="L489" s="249" t="str">
        <f t="shared" si="51"/>
        <v/>
      </c>
      <c r="M489" s="246">
        <f>SUM(M490:M494)</f>
        <v>36457.4</v>
      </c>
      <c r="N489" s="40" t="str">
        <f t="shared" si="54"/>
        <v/>
      </c>
      <c r="O489" s="161" t="str">
        <f t="shared" si="50"/>
        <v/>
      </c>
    </row>
    <row r="490" spans="2:15" ht="30">
      <c r="B490" s="245">
        <f>B488+1</f>
        <v>458</v>
      </c>
      <c r="C490" s="222">
        <v>89351</v>
      </c>
      <c r="D490" s="221" t="s">
        <v>119</v>
      </c>
      <c r="E490" s="219" t="s">
        <v>1086</v>
      </c>
      <c r="F490" s="221" t="s">
        <v>606</v>
      </c>
      <c r="G490" s="380">
        <v>5</v>
      </c>
      <c r="H490" s="380">
        <v>100</v>
      </c>
      <c r="I490" s="380">
        <v>0</v>
      </c>
      <c r="J490" s="237">
        <f t="shared" si="53"/>
        <v>105</v>
      </c>
      <c r="K490" s="234">
        <v>26.65</v>
      </c>
      <c r="L490" s="249">
        <f t="shared" si="51"/>
        <v>34.78</v>
      </c>
      <c r="M490" s="248">
        <f t="shared" si="52"/>
        <v>3651.9</v>
      </c>
      <c r="N490" s="40" t="str">
        <f t="shared" si="54"/>
        <v>Ok!</v>
      </c>
      <c r="O490" s="161" t="str">
        <f t="shared" si="50"/>
        <v>Ok!</v>
      </c>
    </row>
    <row r="491" spans="2:15" ht="30">
      <c r="B491" s="245">
        <f>B490+1</f>
        <v>459</v>
      </c>
      <c r="C491" s="222">
        <v>89353</v>
      </c>
      <c r="D491" s="221" t="s">
        <v>119</v>
      </c>
      <c r="E491" s="219" t="s">
        <v>1088</v>
      </c>
      <c r="F491" s="221" t="s">
        <v>606</v>
      </c>
      <c r="G491" s="380">
        <v>20</v>
      </c>
      <c r="H491" s="380">
        <v>100</v>
      </c>
      <c r="I491" s="380">
        <v>0</v>
      </c>
      <c r="J491" s="237">
        <f t="shared" si="53"/>
        <v>120</v>
      </c>
      <c r="K491" s="234">
        <v>31.84</v>
      </c>
      <c r="L491" s="249">
        <f t="shared" si="51"/>
        <v>41.55</v>
      </c>
      <c r="M491" s="248">
        <f t="shared" si="52"/>
        <v>4986</v>
      </c>
      <c r="N491" s="40" t="str">
        <f t="shared" si="54"/>
        <v>Ok!</v>
      </c>
      <c r="O491" s="161" t="str">
        <f t="shared" si="50"/>
        <v>Ok!</v>
      </c>
    </row>
    <row r="492" spans="2:15" ht="45">
      <c r="B492" s="245">
        <f t="shared" ref="B492:B494" si="56">B491+1</f>
        <v>460</v>
      </c>
      <c r="C492" s="222">
        <v>89985</v>
      </c>
      <c r="D492" s="221" t="s">
        <v>119</v>
      </c>
      <c r="E492" s="219" t="s">
        <v>1090</v>
      </c>
      <c r="F492" s="221" t="s">
        <v>606</v>
      </c>
      <c r="G492" s="380">
        <v>5</v>
      </c>
      <c r="H492" s="380">
        <v>100</v>
      </c>
      <c r="I492" s="380">
        <v>0</v>
      </c>
      <c r="J492" s="237">
        <f t="shared" si="53"/>
        <v>105</v>
      </c>
      <c r="K492" s="234">
        <v>67.86</v>
      </c>
      <c r="L492" s="249">
        <f t="shared" si="51"/>
        <v>88.56</v>
      </c>
      <c r="M492" s="248">
        <f t="shared" si="52"/>
        <v>9298.8000000000011</v>
      </c>
      <c r="N492" s="40" t="str">
        <f t="shared" si="54"/>
        <v>Ok!</v>
      </c>
      <c r="O492" s="161" t="str">
        <f t="shared" si="50"/>
        <v>Ok!</v>
      </c>
    </row>
    <row r="493" spans="2:15" ht="45">
      <c r="B493" s="245">
        <f t="shared" si="56"/>
        <v>461</v>
      </c>
      <c r="C493" s="222">
        <v>89987</v>
      </c>
      <c r="D493" s="221" t="s">
        <v>119</v>
      </c>
      <c r="E493" s="219" t="s">
        <v>1092</v>
      </c>
      <c r="F493" s="221" t="s">
        <v>606</v>
      </c>
      <c r="G493" s="380">
        <v>20</v>
      </c>
      <c r="H493" s="380">
        <v>150</v>
      </c>
      <c r="I493" s="380">
        <v>0</v>
      </c>
      <c r="J493" s="237">
        <f t="shared" si="53"/>
        <v>170</v>
      </c>
      <c r="K493" s="234">
        <v>71.5</v>
      </c>
      <c r="L493" s="249">
        <f t="shared" si="51"/>
        <v>93.31</v>
      </c>
      <c r="M493" s="248">
        <f t="shared" si="52"/>
        <v>15862.7</v>
      </c>
      <c r="N493" s="40" t="str">
        <f t="shared" si="54"/>
        <v>Ok!</v>
      </c>
      <c r="O493" s="161" t="str">
        <f t="shared" si="50"/>
        <v>Ok!</v>
      </c>
    </row>
    <row r="494" spans="2:15" ht="30">
      <c r="B494" s="245">
        <f t="shared" si="56"/>
        <v>462</v>
      </c>
      <c r="C494" s="222">
        <v>90371</v>
      </c>
      <c r="D494" s="221" t="s">
        <v>119</v>
      </c>
      <c r="E494" s="219" t="s">
        <v>1093</v>
      </c>
      <c r="F494" s="221" t="s">
        <v>606</v>
      </c>
      <c r="G494" s="380">
        <v>20</v>
      </c>
      <c r="H494" s="380">
        <v>100</v>
      </c>
      <c r="I494" s="380">
        <v>0</v>
      </c>
      <c r="J494" s="237">
        <f t="shared" si="53"/>
        <v>120</v>
      </c>
      <c r="K494" s="234">
        <v>16.97</v>
      </c>
      <c r="L494" s="249">
        <f t="shared" si="51"/>
        <v>22.15</v>
      </c>
      <c r="M494" s="248">
        <f t="shared" si="52"/>
        <v>2658</v>
      </c>
      <c r="N494" s="40" t="str">
        <f t="shared" si="54"/>
        <v>Ok!</v>
      </c>
      <c r="O494" s="161" t="str">
        <f t="shared" si="50"/>
        <v>Ok!</v>
      </c>
    </row>
    <row r="495" spans="2:15" ht="15.75">
      <c r="B495" s="228"/>
      <c r="C495" s="227" t="s">
        <v>1095</v>
      </c>
      <c r="D495" s="217"/>
      <c r="E495" s="217"/>
      <c r="F495" s="217"/>
      <c r="G495" s="374"/>
      <c r="H495" s="374"/>
      <c r="I495" s="374"/>
      <c r="J495" s="237">
        <f t="shared" si="53"/>
        <v>0</v>
      </c>
      <c r="K495" s="231"/>
      <c r="L495" s="249" t="str">
        <f t="shared" ref="L495:L554" si="57">IF(ISBLANK(K495),"",ROUND(K495*1.3051,2))</f>
        <v/>
      </c>
      <c r="M495" s="246">
        <f>SUM(M496:M514)</f>
        <v>203552.95</v>
      </c>
      <c r="N495" s="40" t="str">
        <f t="shared" si="54"/>
        <v/>
      </c>
      <c r="O495" s="161" t="str">
        <f t="shared" ref="O495:O554" si="58">IF(ISBLANK(K495),"",(IF(K495&lt;&gt;0,"Ok!","Verificar!")))</f>
        <v/>
      </c>
    </row>
    <row r="496" spans="2:15" ht="45">
      <c r="B496" s="245">
        <f>B494+1</f>
        <v>463</v>
      </c>
      <c r="C496" s="222">
        <v>86877</v>
      </c>
      <c r="D496" s="221" t="s">
        <v>119</v>
      </c>
      <c r="E496" s="219" t="s">
        <v>1096</v>
      </c>
      <c r="F496" s="221" t="s">
        <v>606</v>
      </c>
      <c r="G496" s="380">
        <v>50</v>
      </c>
      <c r="H496" s="380">
        <v>100</v>
      </c>
      <c r="I496" s="380">
        <v>0</v>
      </c>
      <c r="J496" s="237">
        <f t="shared" si="53"/>
        <v>150</v>
      </c>
      <c r="K496" s="234">
        <v>20.55</v>
      </c>
      <c r="L496" s="249">
        <f t="shared" si="57"/>
        <v>26.82</v>
      </c>
      <c r="M496" s="248">
        <f t="shared" si="52"/>
        <v>4023</v>
      </c>
      <c r="N496" s="40" t="str">
        <f t="shared" si="54"/>
        <v>Ok!</v>
      </c>
      <c r="O496" s="161" t="str">
        <f t="shared" si="58"/>
        <v>Ok!</v>
      </c>
    </row>
    <row r="497" spans="2:15" ht="30">
      <c r="B497" s="245">
        <f>B496+1</f>
        <v>464</v>
      </c>
      <c r="C497" s="222">
        <v>86878</v>
      </c>
      <c r="D497" s="221" t="s">
        <v>119</v>
      </c>
      <c r="E497" s="219" t="s">
        <v>1097</v>
      </c>
      <c r="F497" s="221" t="s">
        <v>606</v>
      </c>
      <c r="G497" s="380">
        <v>50</v>
      </c>
      <c r="H497" s="380">
        <v>100</v>
      </c>
      <c r="I497" s="380">
        <v>0</v>
      </c>
      <c r="J497" s="237">
        <f t="shared" si="53"/>
        <v>150</v>
      </c>
      <c r="K497" s="234">
        <v>35.020000000000003</v>
      </c>
      <c r="L497" s="249">
        <f t="shared" si="57"/>
        <v>45.7</v>
      </c>
      <c r="M497" s="248">
        <f t="shared" si="52"/>
        <v>6855</v>
      </c>
      <c r="N497" s="40" t="str">
        <f t="shared" si="54"/>
        <v>Ok!</v>
      </c>
      <c r="O497" s="161" t="str">
        <f t="shared" si="58"/>
        <v>Ok!</v>
      </c>
    </row>
    <row r="498" spans="2:15" ht="45">
      <c r="B498" s="245">
        <f t="shared" ref="B498:B514" si="59">B497+1</f>
        <v>465</v>
      </c>
      <c r="C498" s="222">
        <v>86880</v>
      </c>
      <c r="D498" s="221" t="s">
        <v>119</v>
      </c>
      <c r="E498" s="219" t="s">
        <v>1098</v>
      </c>
      <c r="F498" s="221" t="s">
        <v>606</v>
      </c>
      <c r="G498" s="380">
        <v>50</v>
      </c>
      <c r="H498" s="380">
        <v>100</v>
      </c>
      <c r="I498" s="380">
        <v>0</v>
      </c>
      <c r="J498" s="237">
        <f t="shared" si="53"/>
        <v>150</v>
      </c>
      <c r="K498" s="234">
        <v>12.83</v>
      </c>
      <c r="L498" s="249">
        <f t="shared" si="57"/>
        <v>16.739999999999998</v>
      </c>
      <c r="M498" s="248">
        <f t="shared" si="52"/>
        <v>2510.9999999999995</v>
      </c>
      <c r="N498" s="40" t="str">
        <f t="shared" si="54"/>
        <v>Ok!</v>
      </c>
      <c r="O498" s="161" t="str">
        <f t="shared" si="58"/>
        <v>Ok!</v>
      </c>
    </row>
    <row r="499" spans="2:15" ht="30">
      <c r="B499" s="245">
        <f t="shared" si="59"/>
        <v>466</v>
      </c>
      <c r="C499" s="222">
        <v>86881</v>
      </c>
      <c r="D499" s="221" t="s">
        <v>119</v>
      </c>
      <c r="E499" s="219" t="s">
        <v>1099</v>
      </c>
      <c r="F499" s="221" t="s">
        <v>606</v>
      </c>
      <c r="G499" s="380">
        <v>10</v>
      </c>
      <c r="H499" s="380">
        <v>100</v>
      </c>
      <c r="I499" s="380">
        <v>0</v>
      </c>
      <c r="J499" s="237">
        <f t="shared" si="53"/>
        <v>110</v>
      </c>
      <c r="K499" s="234">
        <v>98.27</v>
      </c>
      <c r="L499" s="249">
        <f t="shared" si="57"/>
        <v>128.25</v>
      </c>
      <c r="M499" s="248">
        <f t="shared" si="52"/>
        <v>14107.5</v>
      </c>
      <c r="N499" s="40" t="str">
        <f t="shared" si="54"/>
        <v>Ok!</v>
      </c>
      <c r="O499" s="161" t="str">
        <f t="shared" si="58"/>
        <v>Ok!</v>
      </c>
    </row>
    <row r="500" spans="2:15" ht="30">
      <c r="B500" s="245">
        <f t="shared" si="59"/>
        <v>467</v>
      </c>
      <c r="C500" s="222">
        <v>86882</v>
      </c>
      <c r="D500" s="221" t="s">
        <v>119</v>
      </c>
      <c r="E500" s="219" t="s">
        <v>1100</v>
      </c>
      <c r="F500" s="221" t="s">
        <v>606</v>
      </c>
      <c r="G500" s="380">
        <v>100</v>
      </c>
      <c r="H500" s="380">
        <v>100</v>
      </c>
      <c r="I500" s="380">
        <v>0</v>
      </c>
      <c r="J500" s="237">
        <f t="shared" si="53"/>
        <v>200</v>
      </c>
      <c r="K500" s="234">
        <v>13.26</v>
      </c>
      <c r="L500" s="249">
        <f t="shared" si="57"/>
        <v>17.309999999999999</v>
      </c>
      <c r="M500" s="248">
        <f t="shared" si="52"/>
        <v>3461.9999999999995</v>
      </c>
      <c r="N500" s="40" t="str">
        <f t="shared" si="54"/>
        <v>Ok!</v>
      </c>
      <c r="O500" s="161" t="str">
        <f t="shared" si="58"/>
        <v>Ok!</v>
      </c>
    </row>
    <row r="501" spans="2:15" ht="30">
      <c r="B501" s="245">
        <f t="shared" si="59"/>
        <v>468</v>
      </c>
      <c r="C501" s="222">
        <v>86883</v>
      </c>
      <c r="D501" s="221" t="s">
        <v>119</v>
      </c>
      <c r="E501" s="219" t="s">
        <v>1101</v>
      </c>
      <c r="F501" s="221" t="s">
        <v>606</v>
      </c>
      <c r="G501" s="380">
        <v>100</v>
      </c>
      <c r="H501" s="380">
        <v>100</v>
      </c>
      <c r="I501" s="380">
        <v>0</v>
      </c>
      <c r="J501" s="237">
        <f t="shared" si="53"/>
        <v>200</v>
      </c>
      <c r="K501" s="234">
        <v>7.56</v>
      </c>
      <c r="L501" s="249">
        <f t="shared" si="57"/>
        <v>9.8699999999999992</v>
      </c>
      <c r="M501" s="248">
        <f t="shared" si="52"/>
        <v>1973.9999999999998</v>
      </c>
      <c r="N501" s="40" t="str">
        <f t="shared" si="54"/>
        <v>Ok!</v>
      </c>
      <c r="O501" s="161" t="str">
        <f t="shared" si="58"/>
        <v>Ok!</v>
      </c>
    </row>
    <row r="502" spans="2:15" ht="30">
      <c r="B502" s="245">
        <f t="shared" si="59"/>
        <v>469</v>
      </c>
      <c r="C502" s="222">
        <v>86884</v>
      </c>
      <c r="D502" s="221" t="s">
        <v>119</v>
      </c>
      <c r="E502" s="219" t="s">
        <v>1102</v>
      </c>
      <c r="F502" s="221" t="s">
        <v>606</v>
      </c>
      <c r="G502" s="380">
        <v>100</v>
      </c>
      <c r="H502" s="380">
        <v>100</v>
      </c>
      <c r="I502" s="380">
        <v>0</v>
      </c>
      <c r="J502" s="237">
        <f t="shared" si="53"/>
        <v>200</v>
      </c>
      <c r="K502" s="234">
        <v>5.55</v>
      </c>
      <c r="L502" s="249">
        <f t="shared" si="57"/>
        <v>7.24</v>
      </c>
      <c r="M502" s="248">
        <f t="shared" si="52"/>
        <v>1448</v>
      </c>
      <c r="N502" s="40" t="str">
        <f t="shared" si="54"/>
        <v>Ok!</v>
      </c>
      <c r="O502" s="161" t="str">
        <f t="shared" si="58"/>
        <v>Ok!</v>
      </c>
    </row>
    <row r="503" spans="2:15" ht="30">
      <c r="B503" s="245">
        <f t="shared" si="59"/>
        <v>470</v>
      </c>
      <c r="C503" s="222">
        <v>86885</v>
      </c>
      <c r="D503" s="221" t="s">
        <v>119</v>
      </c>
      <c r="E503" s="219" t="s">
        <v>1103</v>
      </c>
      <c r="F503" s="221" t="s">
        <v>606</v>
      </c>
      <c r="G503" s="380">
        <v>100</v>
      </c>
      <c r="H503" s="380">
        <v>100</v>
      </c>
      <c r="I503" s="380">
        <v>0</v>
      </c>
      <c r="J503" s="237">
        <f t="shared" si="53"/>
        <v>200</v>
      </c>
      <c r="K503" s="234">
        <v>6.88</v>
      </c>
      <c r="L503" s="249">
        <f t="shared" si="57"/>
        <v>8.98</v>
      </c>
      <c r="M503" s="248">
        <f t="shared" si="52"/>
        <v>1796</v>
      </c>
      <c r="N503" s="40" t="str">
        <f t="shared" si="54"/>
        <v>Ok!</v>
      </c>
      <c r="O503" s="161" t="str">
        <f t="shared" si="58"/>
        <v>Ok!</v>
      </c>
    </row>
    <row r="504" spans="2:15" ht="30">
      <c r="B504" s="245">
        <f t="shared" si="59"/>
        <v>471</v>
      </c>
      <c r="C504" s="222">
        <v>86886</v>
      </c>
      <c r="D504" s="221" t="s">
        <v>119</v>
      </c>
      <c r="E504" s="219" t="s">
        <v>1104</v>
      </c>
      <c r="F504" s="221" t="s">
        <v>606</v>
      </c>
      <c r="G504" s="380">
        <v>5</v>
      </c>
      <c r="H504" s="380">
        <v>10</v>
      </c>
      <c r="I504" s="380">
        <v>0</v>
      </c>
      <c r="J504" s="237">
        <f t="shared" si="53"/>
        <v>15</v>
      </c>
      <c r="K504" s="234">
        <v>24.23</v>
      </c>
      <c r="L504" s="249">
        <f t="shared" si="57"/>
        <v>31.62</v>
      </c>
      <c r="M504" s="248">
        <f t="shared" si="52"/>
        <v>474.3</v>
      </c>
      <c r="N504" s="40" t="str">
        <f t="shared" si="54"/>
        <v>Ok!</v>
      </c>
      <c r="O504" s="161" t="str">
        <f t="shared" si="58"/>
        <v>Ok!</v>
      </c>
    </row>
    <row r="505" spans="2:15" ht="30">
      <c r="B505" s="245">
        <f t="shared" si="59"/>
        <v>472</v>
      </c>
      <c r="C505" s="222">
        <v>86887</v>
      </c>
      <c r="D505" s="221" t="s">
        <v>119</v>
      </c>
      <c r="E505" s="219" t="s">
        <v>1105</v>
      </c>
      <c r="F505" s="221" t="s">
        <v>606</v>
      </c>
      <c r="G505" s="380">
        <v>5</v>
      </c>
      <c r="H505" s="380">
        <v>10</v>
      </c>
      <c r="I505" s="380">
        <v>0</v>
      </c>
      <c r="J505" s="237">
        <f t="shared" si="53"/>
        <v>15</v>
      </c>
      <c r="K505" s="234">
        <v>26.24</v>
      </c>
      <c r="L505" s="249">
        <f t="shared" si="57"/>
        <v>34.25</v>
      </c>
      <c r="M505" s="248">
        <f t="shared" si="52"/>
        <v>513.75</v>
      </c>
      <c r="N505" s="40" t="str">
        <f t="shared" si="54"/>
        <v>Ok!</v>
      </c>
      <c r="O505" s="161" t="str">
        <f t="shared" si="58"/>
        <v>Ok!</v>
      </c>
    </row>
    <row r="506" spans="2:15" ht="30">
      <c r="B506" s="245">
        <f t="shared" si="59"/>
        <v>473</v>
      </c>
      <c r="C506" s="222">
        <v>86888</v>
      </c>
      <c r="D506" s="221" t="s">
        <v>119</v>
      </c>
      <c r="E506" s="219" t="s">
        <v>1106</v>
      </c>
      <c r="F506" s="221" t="s">
        <v>606</v>
      </c>
      <c r="G506" s="380">
        <v>50</v>
      </c>
      <c r="H506" s="380">
        <v>50</v>
      </c>
      <c r="I506" s="380">
        <v>0</v>
      </c>
      <c r="J506" s="237">
        <f t="shared" si="53"/>
        <v>100</v>
      </c>
      <c r="K506" s="234">
        <v>308.01</v>
      </c>
      <c r="L506" s="249">
        <f t="shared" si="57"/>
        <v>401.98</v>
      </c>
      <c r="M506" s="248">
        <f t="shared" si="52"/>
        <v>40198</v>
      </c>
      <c r="N506" s="40" t="str">
        <f t="shared" si="54"/>
        <v>Ok!</v>
      </c>
      <c r="O506" s="161" t="str">
        <f t="shared" si="58"/>
        <v>Ok!</v>
      </c>
    </row>
    <row r="507" spans="2:15" ht="60">
      <c r="B507" s="245">
        <f t="shared" si="59"/>
        <v>474</v>
      </c>
      <c r="C507" s="220" t="s">
        <v>392</v>
      </c>
      <c r="D507" s="221" t="s">
        <v>119</v>
      </c>
      <c r="E507" s="219" t="s">
        <v>393</v>
      </c>
      <c r="F507" s="221" t="s">
        <v>606</v>
      </c>
      <c r="G507" s="380">
        <v>50</v>
      </c>
      <c r="H507" s="380">
        <v>50</v>
      </c>
      <c r="I507" s="380">
        <v>0</v>
      </c>
      <c r="J507" s="237">
        <f t="shared" si="53"/>
        <v>100</v>
      </c>
      <c r="K507" s="233">
        <v>393.99</v>
      </c>
      <c r="L507" s="249">
        <f t="shared" si="57"/>
        <v>514.20000000000005</v>
      </c>
      <c r="M507" s="248">
        <f t="shared" si="52"/>
        <v>51420.000000000007</v>
      </c>
      <c r="N507" s="40" t="str">
        <f t="shared" si="54"/>
        <v>Ok!</v>
      </c>
      <c r="O507" s="161" t="str">
        <f t="shared" si="58"/>
        <v>Ok!</v>
      </c>
    </row>
    <row r="508" spans="2:15" ht="45">
      <c r="B508" s="245">
        <f t="shared" si="59"/>
        <v>475</v>
      </c>
      <c r="C508" s="222">
        <v>86903</v>
      </c>
      <c r="D508" s="221" t="s">
        <v>119</v>
      </c>
      <c r="E508" s="219" t="s">
        <v>1107</v>
      </c>
      <c r="F508" s="221" t="s">
        <v>606</v>
      </c>
      <c r="G508" s="380">
        <v>50</v>
      </c>
      <c r="H508" s="380">
        <v>30</v>
      </c>
      <c r="I508" s="380">
        <v>0</v>
      </c>
      <c r="J508" s="237">
        <f t="shared" si="53"/>
        <v>80</v>
      </c>
      <c r="K508" s="234">
        <v>194.79</v>
      </c>
      <c r="L508" s="249">
        <f t="shared" si="57"/>
        <v>254.22</v>
      </c>
      <c r="M508" s="248">
        <f t="shared" ref="M508:M565" si="60">J508*L508</f>
        <v>20337.599999999999</v>
      </c>
      <c r="N508" s="40" t="str">
        <f t="shared" si="54"/>
        <v>Ok!</v>
      </c>
      <c r="O508" s="161" t="str">
        <f t="shared" si="58"/>
        <v>Ok!</v>
      </c>
    </row>
    <row r="509" spans="2:15" ht="45">
      <c r="B509" s="245">
        <f t="shared" si="59"/>
        <v>476</v>
      </c>
      <c r="C509" s="222">
        <v>86915</v>
      </c>
      <c r="D509" s="221" t="s">
        <v>119</v>
      </c>
      <c r="E509" s="219" t="s">
        <v>1108</v>
      </c>
      <c r="F509" s="221" t="s">
        <v>606</v>
      </c>
      <c r="G509" s="380">
        <v>50</v>
      </c>
      <c r="H509" s="380">
        <v>150</v>
      </c>
      <c r="I509" s="380">
        <v>0</v>
      </c>
      <c r="J509" s="237">
        <f t="shared" si="53"/>
        <v>200</v>
      </c>
      <c r="K509" s="234">
        <v>67.75</v>
      </c>
      <c r="L509" s="249">
        <f t="shared" si="57"/>
        <v>88.42</v>
      </c>
      <c r="M509" s="248">
        <f t="shared" si="60"/>
        <v>17684</v>
      </c>
      <c r="N509" s="40" t="str">
        <f t="shared" si="54"/>
        <v>Ok!</v>
      </c>
      <c r="O509" s="161" t="str">
        <f t="shared" si="58"/>
        <v>Ok!</v>
      </c>
    </row>
    <row r="510" spans="2:15" ht="45">
      <c r="B510" s="245">
        <f t="shared" si="59"/>
        <v>477</v>
      </c>
      <c r="C510" s="222">
        <v>86910</v>
      </c>
      <c r="D510" s="221" t="s">
        <v>119</v>
      </c>
      <c r="E510" s="219" t="s">
        <v>1109</v>
      </c>
      <c r="F510" s="221" t="s">
        <v>606</v>
      </c>
      <c r="G510" s="380">
        <v>10</v>
      </c>
      <c r="H510" s="380">
        <v>150</v>
      </c>
      <c r="I510" s="380">
        <v>0</v>
      </c>
      <c r="J510" s="237">
        <f t="shared" si="53"/>
        <v>160</v>
      </c>
      <c r="K510" s="234">
        <v>76.87</v>
      </c>
      <c r="L510" s="249">
        <f t="shared" si="57"/>
        <v>100.32</v>
      </c>
      <c r="M510" s="248">
        <f t="shared" si="60"/>
        <v>16051.199999999999</v>
      </c>
      <c r="N510" s="40" t="str">
        <f t="shared" si="54"/>
        <v>Ok!</v>
      </c>
      <c r="O510" s="161" t="str">
        <f t="shared" si="58"/>
        <v>Ok!</v>
      </c>
    </row>
    <row r="511" spans="2:15" ht="45">
      <c r="B511" s="245">
        <f t="shared" si="59"/>
        <v>478</v>
      </c>
      <c r="C511" s="222">
        <v>86912</v>
      </c>
      <c r="D511" s="221" t="s">
        <v>119</v>
      </c>
      <c r="E511" s="219" t="s">
        <v>1110</v>
      </c>
      <c r="F511" s="221" t="s">
        <v>606</v>
      </c>
      <c r="G511" s="380">
        <v>10</v>
      </c>
      <c r="H511" s="380">
        <v>150</v>
      </c>
      <c r="I511" s="380">
        <v>0</v>
      </c>
      <c r="J511" s="237">
        <f t="shared" si="53"/>
        <v>160</v>
      </c>
      <c r="K511" s="234">
        <v>34.04</v>
      </c>
      <c r="L511" s="249">
        <f t="shared" si="57"/>
        <v>44.43</v>
      </c>
      <c r="M511" s="248">
        <f t="shared" si="60"/>
        <v>7108.8</v>
      </c>
      <c r="N511" s="40" t="str">
        <f t="shared" si="54"/>
        <v>Ok!</v>
      </c>
      <c r="O511" s="161" t="str">
        <f t="shared" si="58"/>
        <v>Ok!</v>
      </c>
    </row>
    <row r="512" spans="2:15" ht="30">
      <c r="B512" s="245">
        <f t="shared" si="59"/>
        <v>479</v>
      </c>
      <c r="C512" s="222">
        <v>86914</v>
      </c>
      <c r="D512" s="221" t="s">
        <v>119</v>
      </c>
      <c r="E512" s="219" t="s">
        <v>1111</v>
      </c>
      <c r="F512" s="221" t="s">
        <v>606</v>
      </c>
      <c r="G512" s="380">
        <v>10</v>
      </c>
      <c r="H512" s="380">
        <v>150</v>
      </c>
      <c r="I512" s="380">
        <v>0</v>
      </c>
      <c r="J512" s="237">
        <f t="shared" si="53"/>
        <v>160</v>
      </c>
      <c r="K512" s="234">
        <v>30.88</v>
      </c>
      <c r="L512" s="249">
        <f t="shared" si="57"/>
        <v>40.299999999999997</v>
      </c>
      <c r="M512" s="248">
        <f t="shared" si="60"/>
        <v>6448</v>
      </c>
      <c r="N512" s="40" t="str">
        <f t="shared" si="54"/>
        <v>Ok!</v>
      </c>
      <c r="O512" s="161" t="str">
        <f t="shared" si="58"/>
        <v>Ok!</v>
      </c>
    </row>
    <row r="513" spans="2:15" ht="30">
      <c r="B513" s="245">
        <f t="shared" si="59"/>
        <v>480</v>
      </c>
      <c r="C513" s="222">
        <v>86916</v>
      </c>
      <c r="D513" s="221" t="s">
        <v>119</v>
      </c>
      <c r="E513" s="219" t="s">
        <v>1112</v>
      </c>
      <c r="F513" s="221" t="s">
        <v>606</v>
      </c>
      <c r="G513" s="380">
        <v>10</v>
      </c>
      <c r="H513" s="380">
        <v>150</v>
      </c>
      <c r="I513" s="380">
        <v>0</v>
      </c>
      <c r="J513" s="237">
        <f t="shared" si="53"/>
        <v>160</v>
      </c>
      <c r="K513" s="234">
        <v>20.52</v>
      </c>
      <c r="L513" s="249">
        <f t="shared" si="57"/>
        <v>26.78</v>
      </c>
      <c r="M513" s="248">
        <f t="shared" si="60"/>
        <v>4284.8</v>
      </c>
      <c r="N513" s="40" t="str">
        <f t="shared" si="54"/>
        <v>Ok!</v>
      </c>
      <c r="O513" s="161" t="str">
        <f t="shared" si="58"/>
        <v>Ok!</v>
      </c>
    </row>
    <row r="514" spans="2:15" ht="30">
      <c r="B514" s="245">
        <f t="shared" si="59"/>
        <v>481</v>
      </c>
      <c r="C514" s="220">
        <v>190218</v>
      </c>
      <c r="D514" s="220" t="s">
        <v>122</v>
      </c>
      <c r="E514" s="219" t="s">
        <v>1118</v>
      </c>
      <c r="F514" s="221" t="s">
        <v>606</v>
      </c>
      <c r="G514" s="380">
        <v>10</v>
      </c>
      <c r="H514" s="380">
        <v>150</v>
      </c>
      <c r="I514" s="380">
        <v>0</v>
      </c>
      <c r="J514" s="237">
        <f t="shared" si="53"/>
        <v>160</v>
      </c>
      <c r="K514" s="232">
        <f>ROUND('CUSTO UNITÁRIO'!G1044,2)</f>
        <v>13.68</v>
      </c>
      <c r="L514" s="249">
        <f t="shared" si="57"/>
        <v>17.850000000000001</v>
      </c>
      <c r="M514" s="248">
        <f t="shared" si="60"/>
        <v>2856</v>
      </c>
      <c r="N514" s="40" t="str">
        <f t="shared" si="54"/>
        <v>COMPOSIÇÃO!</v>
      </c>
      <c r="O514" s="161" t="str">
        <f t="shared" si="58"/>
        <v>Ok!</v>
      </c>
    </row>
    <row r="515" spans="2:15" ht="15.75">
      <c r="B515" s="228"/>
      <c r="C515" s="218" t="s">
        <v>1113</v>
      </c>
      <c r="D515" s="217"/>
      <c r="E515" s="217"/>
      <c r="F515" s="217"/>
      <c r="G515" s="374"/>
      <c r="H515" s="374"/>
      <c r="I515" s="374"/>
      <c r="J515" s="237">
        <f t="shared" si="53"/>
        <v>0</v>
      </c>
      <c r="K515" s="231"/>
      <c r="L515" s="249" t="str">
        <f t="shared" si="57"/>
        <v/>
      </c>
      <c r="M515" s="246">
        <f>SUM(M516:M533)</f>
        <v>28214</v>
      </c>
      <c r="N515" s="40" t="str">
        <f t="shared" si="54"/>
        <v/>
      </c>
      <c r="O515" s="161" t="str">
        <f t="shared" si="58"/>
        <v/>
      </c>
    </row>
    <row r="516" spans="2:15" ht="30">
      <c r="B516" s="245">
        <f>1+B514</f>
        <v>482</v>
      </c>
      <c r="C516" s="222">
        <v>90436</v>
      </c>
      <c r="D516" s="221" t="s">
        <v>119</v>
      </c>
      <c r="E516" s="219" t="s">
        <v>911</v>
      </c>
      <c r="F516" s="221" t="s">
        <v>606</v>
      </c>
      <c r="G516" s="380">
        <v>10</v>
      </c>
      <c r="H516" s="380">
        <v>10</v>
      </c>
      <c r="I516" s="380">
        <v>0</v>
      </c>
      <c r="J516" s="237">
        <f t="shared" si="53"/>
        <v>20</v>
      </c>
      <c r="K516" s="234">
        <v>8.3800000000000008</v>
      </c>
      <c r="L516" s="249">
        <f t="shared" si="57"/>
        <v>10.94</v>
      </c>
      <c r="M516" s="248">
        <f t="shared" si="60"/>
        <v>218.79999999999998</v>
      </c>
      <c r="N516" s="40" t="str">
        <f t="shared" si="54"/>
        <v>Ok!</v>
      </c>
      <c r="O516" s="161" t="str">
        <f t="shared" si="58"/>
        <v>Ok!</v>
      </c>
    </row>
    <row r="517" spans="2:15" ht="30">
      <c r="B517" s="245">
        <f>B516+1</f>
        <v>483</v>
      </c>
      <c r="C517" s="222">
        <v>90437</v>
      </c>
      <c r="D517" s="221" t="s">
        <v>119</v>
      </c>
      <c r="E517" s="219" t="s">
        <v>912</v>
      </c>
      <c r="F517" s="221" t="s">
        <v>606</v>
      </c>
      <c r="G517" s="380">
        <v>10</v>
      </c>
      <c r="H517" s="380">
        <v>10</v>
      </c>
      <c r="I517" s="380">
        <v>0</v>
      </c>
      <c r="J517" s="237">
        <f t="shared" si="53"/>
        <v>20</v>
      </c>
      <c r="K517" s="234">
        <v>20.37</v>
      </c>
      <c r="L517" s="249">
        <f t="shared" si="57"/>
        <v>26.58</v>
      </c>
      <c r="M517" s="248">
        <f t="shared" si="60"/>
        <v>531.59999999999991</v>
      </c>
      <c r="N517" s="40" t="str">
        <f t="shared" si="54"/>
        <v>Ok!</v>
      </c>
      <c r="O517" s="161" t="str">
        <f t="shared" si="58"/>
        <v>Ok!</v>
      </c>
    </row>
    <row r="518" spans="2:15" ht="30">
      <c r="B518" s="245">
        <f t="shared" ref="B518:B533" si="61">B517+1</f>
        <v>484</v>
      </c>
      <c r="C518" s="222">
        <v>90438</v>
      </c>
      <c r="D518" s="221" t="s">
        <v>119</v>
      </c>
      <c r="E518" s="219" t="s">
        <v>923</v>
      </c>
      <c r="F518" s="221" t="s">
        <v>606</v>
      </c>
      <c r="G518" s="380">
        <v>10</v>
      </c>
      <c r="H518" s="380">
        <v>10</v>
      </c>
      <c r="I518" s="380">
        <v>0</v>
      </c>
      <c r="J518" s="237">
        <f t="shared" si="53"/>
        <v>20</v>
      </c>
      <c r="K518" s="234">
        <v>29.19</v>
      </c>
      <c r="L518" s="249">
        <f t="shared" si="57"/>
        <v>38.1</v>
      </c>
      <c r="M518" s="248">
        <f t="shared" si="60"/>
        <v>762</v>
      </c>
      <c r="N518" s="40" t="str">
        <f t="shared" si="54"/>
        <v>Ok!</v>
      </c>
      <c r="O518" s="161" t="str">
        <f t="shared" si="58"/>
        <v>Ok!</v>
      </c>
    </row>
    <row r="519" spans="2:15" ht="30">
      <c r="B519" s="245">
        <f t="shared" si="61"/>
        <v>485</v>
      </c>
      <c r="C519" s="222">
        <v>90439</v>
      </c>
      <c r="D519" s="221" t="s">
        <v>119</v>
      </c>
      <c r="E519" s="219" t="s">
        <v>913</v>
      </c>
      <c r="F519" s="221" t="s">
        <v>606</v>
      </c>
      <c r="G519" s="380">
        <v>10</v>
      </c>
      <c r="H519" s="380">
        <v>10</v>
      </c>
      <c r="I519" s="380">
        <v>0</v>
      </c>
      <c r="J519" s="237">
        <f t="shared" si="53"/>
        <v>20</v>
      </c>
      <c r="K519" s="234">
        <v>33.17</v>
      </c>
      <c r="L519" s="249">
        <f t="shared" si="57"/>
        <v>43.29</v>
      </c>
      <c r="M519" s="248">
        <f t="shared" si="60"/>
        <v>865.8</v>
      </c>
      <c r="N519" s="40" t="str">
        <f t="shared" si="54"/>
        <v>Ok!</v>
      </c>
      <c r="O519" s="161" t="str">
        <f t="shared" si="58"/>
        <v>Ok!</v>
      </c>
    </row>
    <row r="520" spans="2:15" ht="30">
      <c r="B520" s="245">
        <f t="shared" si="61"/>
        <v>486</v>
      </c>
      <c r="C520" s="222">
        <v>90440</v>
      </c>
      <c r="D520" s="221" t="s">
        <v>119</v>
      </c>
      <c r="E520" s="219" t="s">
        <v>914</v>
      </c>
      <c r="F520" s="221" t="s">
        <v>606</v>
      </c>
      <c r="G520" s="380">
        <v>10</v>
      </c>
      <c r="H520" s="380">
        <v>10</v>
      </c>
      <c r="I520" s="380">
        <v>0</v>
      </c>
      <c r="J520" s="237">
        <f t="shared" si="53"/>
        <v>20</v>
      </c>
      <c r="K520" s="234">
        <v>53.12</v>
      </c>
      <c r="L520" s="249">
        <f t="shared" si="57"/>
        <v>69.33</v>
      </c>
      <c r="M520" s="248">
        <f t="shared" si="60"/>
        <v>1386.6</v>
      </c>
      <c r="N520" s="40" t="str">
        <f t="shared" si="54"/>
        <v>Ok!</v>
      </c>
      <c r="O520" s="161" t="str">
        <f t="shared" si="58"/>
        <v>Ok!</v>
      </c>
    </row>
    <row r="521" spans="2:15" ht="30">
      <c r="B521" s="245">
        <f t="shared" si="61"/>
        <v>487</v>
      </c>
      <c r="C521" s="222">
        <v>90443</v>
      </c>
      <c r="D521" s="221" t="s">
        <v>119</v>
      </c>
      <c r="E521" s="219" t="s">
        <v>915</v>
      </c>
      <c r="F521" s="221" t="s">
        <v>478</v>
      </c>
      <c r="G521" s="380">
        <v>100</v>
      </c>
      <c r="H521" s="380">
        <v>100</v>
      </c>
      <c r="I521" s="380">
        <v>0</v>
      </c>
      <c r="J521" s="237">
        <f t="shared" si="53"/>
        <v>200</v>
      </c>
      <c r="K521" s="234">
        <v>7.62</v>
      </c>
      <c r="L521" s="249">
        <f t="shared" si="57"/>
        <v>9.94</v>
      </c>
      <c r="M521" s="248">
        <f t="shared" si="60"/>
        <v>1988</v>
      </c>
      <c r="N521" s="40" t="str">
        <f t="shared" si="54"/>
        <v>Ok!</v>
      </c>
      <c r="O521" s="161" t="str">
        <f t="shared" si="58"/>
        <v>Ok!</v>
      </c>
    </row>
    <row r="522" spans="2:15" ht="30">
      <c r="B522" s="245">
        <f t="shared" si="61"/>
        <v>488</v>
      </c>
      <c r="C522" s="222">
        <v>90453</v>
      </c>
      <c r="D522" s="221" t="s">
        <v>119</v>
      </c>
      <c r="E522" s="219" t="s">
        <v>916</v>
      </c>
      <c r="F522" s="221" t="s">
        <v>606</v>
      </c>
      <c r="G522" s="380">
        <v>100</v>
      </c>
      <c r="H522" s="380">
        <v>100</v>
      </c>
      <c r="I522" s="380">
        <v>0</v>
      </c>
      <c r="J522" s="237">
        <f t="shared" si="53"/>
        <v>200</v>
      </c>
      <c r="K522" s="234">
        <v>1.6</v>
      </c>
      <c r="L522" s="249">
        <f t="shared" si="57"/>
        <v>2.09</v>
      </c>
      <c r="M522" s="248">
        <f t="shared" si="60"/>
        <v>418</v>
      </c>
      <c r="N522" s="40" t="str">
        <f t="shared" si="54"/>
        <v>Ok!</v>
      </c>
      <c r="O522" s="161" t="str">
        <f t="shared" si="58"/>
        <v>Ok!</v>
      </c>
    </row>
    <row r="523" spans="2:15" ht="30">
      <c r="B523" s="245">
        <f t="shared" si="61"/>
        <v>489</v>
      </c>
      <c r="C523" s="222">
        <v>90454</v>
      </c>
      <c r="D523" s="221" t="s">
        <v>119</v>
      </c>
      <c r="E523" s="219" t="s">
        <v>917</v>
      </c>
      <c r="F523" s="221" t="s">
        <v>606</v>
      </c>
      <c r="G523" s="380">
        <v>100</v>
      </c>
      <c r="H523" s="380">
        <v>100</v>
      </c>
      <c r="I523" s="380">
        <v>0</v>
      </c>
      <c r="J523" s="237">
        <f t="shared" si="53"/>
        <v>200</v>
      </c>
      <c r="K523" s="234">
        <v>2.81</v>
      </c>
      <c r="L523" s="249">
        <f t="shared" si="57"/>
        <v>3.67</v>
      </c>
      <c r="M523" s="248">
        <f t="shared" si="60"/>
        <v>734</v>
      </c>
      <c r="N523" s="40" t="str">
        <f t="shared" si="54"/>
        <v>Ok!</v>
      </c>
      <c r="O523" s="161" t="str">
        <f t="shared" si="58"/>
        <v>Ok!</v>
      </c>
    </row>
    <row r="524" spans="2:15" ht="30">
      <c r="B524" s="245">
        <f t="shared" si="61"/>
        <v>490</v>
      </c>
      <c r="C524" s="222">
        <v>90455</v>
      </c>
      <c r="D524" s="221" t="s">
        <v>119</v>
      </c>
      <c r="E524" s="219" t="s">
        <v>924</v>
      </c>
      <c r="F524" s="221" t="s">
        <v>606</v>
      </c>
      <c r="G524" s="380">
        <v>100</v>
      </c>
      <c r="H524" s="380">
        <v>200</v>
      </c>
      <c r="I524" s="380">
        <v>0</v>
      </c>
      <c r="J524" s="237">
        <f t="shared" si="53"/>
        <v>300</v>
      </c>
      <c r="K524" s="234">
        <v>3.74</v>
      </c>
      <c r="L524" s="249">
        <f t="shared" si="57"/>
        <v>4.88</v>
      </c>
      <c r="M524" s="248">
        <f t="shared" si="60"/>
        <v>1464</v>
      </c>
      <c r="N524" s="40" t="str">
        <f t="shared" si="54"/>
        <v>Ok!</v>
      </c>
      <c r="O524" s="161" t="str">
        <f t="shared" si="58"/>
        <v>Ok!</v>
      </c>
    </row>
    <row r="525" spans="2:15" ht="45">
      <c r="B525" s="245">
        <f t="shared" si="61"/>
        <v>491</v>
      </c>
      <c r="C525" s="222">
        <v>90466</v>
      </c>
      <c r="D525" s="221" t="s">
        <v>119</v>
      </c>
      <c r="E525" s="219" t="s">
        <v>918</v>
      </c>
      <c r="F525" s="221" t="s">
        <v>478</v>
      </c>
      <c r="G525" s="380">
        <v>200</v>
      </c>
      <c r="H525" s="380">
        <v>200</v>
      </c>
      <c r="I525" s="380">
        <v>0</v>
      </c>
      <c r="J525" s="237">
        <f t="shared" si="53"/>
        <v>400</v>
      </c>
      <c r="K525" s="234">
        <v>7.89</v>
      </c>
      <c r="L525" s="249">
        <f t="shared" si="57"/>
        <v>10.3</v>
      </c>
      <c r="M525" s="248">
        <f t="shared" si="60"/>
        <v>4120</v>
      </c>
      <c r="N525" s="40" t="str">
        <f t="shared" si="54"/>
        <v>Ok!</v>
      </c>
      <c r="O525" s="161" t="str">
        <f t="shared" si="58"/>
        <v>Ok!</v>
      </c>
    </row>
    <row r="526" spans="2:15" ht="45">
      <c r="B526" s="245">
        <f t="shared" si="61"/>
        <v>492</v>
      </c>
      <c r="C526" s="222">
        <v>90467</v>
      </c>
      <c r="D526" s="221" t="s">
        <v>119</v>
      </c>
      <c r="E526" s="219" t="s">
        <v>928</v>
      </c>
      <c r="F526" s="221" t="s">
        <v>478</v>
      </c>
      <c r="G526" s="380">
        <v>200</v>
      </c>
      <c r="H526" s="380">
        <v>200</v>
      </c>
      <c r="I526" s="380">
        <v>0</v>
      </c>
      <c r="J526" s="237">
        <f t="shared" si="53"/>
        <v>400</v>
      </c>
      <c r="K526" s="234">
        <v>12.51</v>
      </c>
      <c r="L526" s="249">
        <f t="shared" si="57"/>
        <v>16.329999999999998</v>
      </c>
      <c r="M526" s="248">
        <f t="shared" si="60"/>
        <v>6531.9999999999991</v>
      </c>
      <c r="N526" s="40" t="str">
        <f t="shared" si="54"/>
        <v>Ok!</v>
      </c>
      <c r="O526" s="161" t="str">
        <f t="shared" si="58"/>
        <v>Ok!</v>
      </c>
    </row>
    <row r="527" spans="2:15" ht="60">
      <c r="B527" s="245">
        <f t="shared" si="61"/>
        <v>493</v>
      </c>
      <c r="C527" s="222">
        <v>91185</v>
      </c>
      <c r="D527" s="221" t="s">
        <v>119</v>
      </c>
      <c r="E527" s="219" t="s">
        <v>1265</v>
      </c>
      <c r="F527" s="221" t="s">
        <v>478</v>
      </c>
      <c r="G527" s="380">
        <v>200</v>
      </c>
      <c r="H527" s="380">
        <v>200</v>
      </c>
      <c r="I527" s="380">
        <v>0</v>
      </c>
      <c r="J527" s="237">
        <f t="shared" si="53"/>
        <v>400</v>
      </c>
      <c r="K527" s="234">
        <v>4.18</v>
      </c>
      <c r="L527" s="249">
        <f t="shared" si="57"/>
        <v>5.46</v>
      </c>
      <c r="M527" s="248">
        <f t="shared" si="60"/>
        <v>2184</v>
      </c>
      <c r="N527" s="40" t="str">
        <f t="shared" si="54"/>
        <v>Ok!</v>
      </c>
      <c r="O527" s="161" t="str">
        <f t="shared" si="58"/>
        <v>Ok!</v>
      </c>
    </row>
    <row r="528" spans="2:15" ht="60">
      <c r="B528" s="245">
        <f t="shared" si="61"/>
        <v>494</v>
      </c>
      <c r="C528" s="222">
        <v>91186</v>
      </c>
      <c r="D528" s="221" t="s">
        <v>119</v>
      </c>
      <c r="E528" s="219" t="s">
        <v>1266</v>
      </c>
      <c r="F528" s="221" t="s">
        <v>478</v>
      </c>
      <c r="G528" s="380">
        <v>200</v>
      </c>
      <c r="H528" s="380">
        <v>200</v>
      </c>
      <c r="I528" s="380">
        <v>0</v>
      </c>
      <c r="J528" s="237">
        <f t="shared" si="53"/>
        <v>400</v>
      </c>
      <c r="K528" s="234">
        <v>3.47</v>
      </c>
      <c r="L528" s="249">
        <f t="shared" si="57"/>
        <v>4.53</v>
      </c>
      <c r="M528" s="248">
        <f t="shared" si="60"/>
        <v>1812</v>
      </c>
      <c r="N528" s="40" t="str">
        <f t="shared" si="54"/>
        <v>Ok!</v>
      </c>
      <c r="O528" s="161" t="str">
        <f t="shared" si="58"/>
        <v>Ok!</v>
      </c>
    </row>
    <row r="529" spans="2:15" ht="45">
      <c r="B529" s="245">
        <f t="shared" si="61"/>
        <v>495</v>
      </c>
      <c r="C529" s="222">
        <v>91187</v>
      </c>
      <c r="D529" s="221" t="s">
        <v>119</v>
      </c>
      <c r="E529" s="219" t="s">
        <v>1267</v>
      </c>
      <c r="F529" s="221" t="s">
        <v>478</v>
      </c>
      <c r="G529" s="380">
        <v>200</v>
      </c>
      <c r="H529" s="380">
        <v>300</v>
      </c>
      <c r="I529" s="380">
        <v>0</v>
      </c>
      <c r="J529" s="237">
        <f t="shared" si="53"/>
        <v>500</v>
      </c>
      <c r="K529" s="234">
        <v>4</v>
      </c>
      <c r="L529" s="249">
        <f t="shared" si="57"/>
        <v>5.22</v>
      </c>
      <c r="M529" s="248">
        <f t="shared" si="60"/>
        <v>2610</v>
      </c>
      <c r="N529" s="40" t="str">
        <f t="shared" si="54"/>
        <v>Ok!</v>
      </c>
      <c r="O529" s="161" t="str">
        <f t="shared" si="58"/>
        <v>Ok!</v>
      </c>
    </row>
    <row r="530" spans="2:15" ht="30">
      <c r="B530" s="245">
        <f t="shared" si="61"/>
        <v>496</v>
      </c>
      <c r="C530" s="222">
        <v>91190</v>
      </c>
      <c r="D530" s="221" t="s">
        <v>119</v>
      </c>
      <c r="E530" s="219" t="s">
        <v>921</v>
      </c>
      <c r="F530" s="221" t="s">
        <v>606</v>
      </c>
      <c r="G530" s="380">
        <v>10</v>
      </c>
      <c r="H530" s="380">
        <v>100</v>
      </c>
      <c r="I530" s="380">
        <v>0</v>
      </c>
      <c r="J530" s="237">
        <f t="shared" si="53"/>
        <v>110</v>
      </c>
      <c r="K530" s="234">
        <v>3.04</v>
      </c>
      <c r="L530" s="249">
        <f t="shared" si="57"/>
        <v>3.97</v>
      </c>
      <c r="M530" s="248">
        <f t="shared" si="60"/>
        <v>436.70000000000005</v>
      </c>
      <c r="N530" s="40" t="str">
        <f t="shared" si="54"/>
        <v>Ok!</v>
      </c>
      <c r="O530" s="161" t="str">
        <f t="shared" si="58"/>
        <v>Ok!</v>
      </c>
    </row>
    <row r="531" spans="2:15" ht="30">
      <c r="B531" s="245">
        <f t="shared" si="61"/>
        <v>497</v>
      </c>
      <c r="C531" s="222">
        <v>91191</v>
      </c>
      <c r="D531" s="221" t="s">
        <v>119</v>
      </c>
      <c r="E531" s="219" t="s">
        <v>922</v>
      </c>
      <c r="F531" s="221" t="s">
        <v>606</v>
      </c>
      <c r="G531" s="380">
        <v>10</v>
      </c>
      <c r="H531" s="380">
        <v>100</v>
      </c>
      <c r="I531" s="380">
        <v>0</v>
      </c>
      <c r="J531" s="237">
        <f t="shared" ref="J531:J594" si="62">SUM(G531:I531)</f>
        <v>110</v>
      </c>
      <c r="K531" s="234">
        <v>3.22</v>
      </c>
      <c r="L531" s="249">
        <f t="shared" si="57"/>
        <v>4.2</v>
      </c>
      <c r="M531" s="248">
        <f t="shared" si="60"/>
        <v>462</v>
      </c>
      <c r="N531" s="40" t="str">
        <f t="shared" si="54"/>
        <v>Ok!</v>
      </c>
      <c r="O531" s="161" t="str">
        <f t="shared" si="58"/>
        <v>Ok!</v>
      </c>
    </row>
    <row r="532" spans="2:15" ht="30">
      <c r="B532" s="245">
        <f t="shared" si="61"/>
        <v>498</v>
      </c>
      <c r="C532" s="222">
        <v>91192</v>
      </c>
      <c r="D532" s="221" t="s">
        <v>119</v>
      </c>
      <c r="E532" s="219" t="s">
        <v>926</v>
      </c>
      <c r="F532" s="221" t="s">
        <v>606</v>
      </c>
      <c r="G532" s="380">
        <v>10</v>
      </c>
      <c r="H532" s="380">
        <v>100</v>
      </c>
      <c r="I532" s="380">
        <v>0</v>
      </c>
      <c r="J532" s="237">
        <f t="shared" si="62"/>
        <v>110</v>
      </c>
      <c r="K532" s="234">
        <v>3.56</v>
      </c>
      <c r="L532" s="249">
        <f t="shared" si="57"/>
        <v>4.6500000000000004</v>
      </c>
      <c r="M532" s="248">
        <f t="shared" si="60"/>
        <v>511.50000000000006</v>
      </c>
      <c r="N532" s="40" t="str">
        <f t="shared" si="54"/>
        <v>Ok!</v>
      </c>
      <c r="O532" s="161" t="str">
        <f t="shared" si="58"/>
        <v>Ok!</v>
      </c>
    </row>
    <row r="533" spans="2:15" ht="45">
      <c r="B533" s="245">
        <f t="shared" si="61"/>
        <v>499</v>
      </c>
      <c r="C533" s="222">
        <v>91222</v>
      </c>
      <c r="D533" s="221" t="s">
        <v>119</v>
      </c>
      <c r="E533" s="219" t="s">
        <v>927</v>
      </c>
      <c r="F533" s="221" t="s">
        <v>606</v>
      </c>
      <c r="G533" s="380">
        <v>10</v>
      </c>
      <c r="H533" s="380">
        <v>100</v>
      </c>
      <c r="I533" s="380">
        <v>0</v>
      </c>
      <c r="J533" s="237">
        <f t="shared" si="62"/>
        <v>110</v>
      </c>
      <c r="K533" s="234">
        <v>8.1999999999999993</v>
      </c>
      <c r="L533" s="249">
        <f t="shared" si="57"/>
        <v>10.7</v>
      </c>
      <c r="M533" s="248">
        <f t="shared" si="60"/>
        <v>1177</v>
      </c>
      <c r="N533" s="40" t="str">
        <f t="shared" si="54"/>
        <v>Ok!</v>
      </c>
      <c r="O533" s="161" t="str">
        <f t="shared" si="58"/>
        <v>Ok!</v>
      </c>
    </row>
    <row r="534" spans="2:15" ht="15.75">
      <c r="B534" s="228"/>
      <c r="C534" s="227" t="s">
        <v>1117</v>
      </c>
      <c r="D534" s="217"/>
      <c r="E534" s="217"/>
      <c r="F534" s="217"/>
      <c r="G534" s="374"/>
      <c r="H534" s="374"/>
      <c r="I534" s="374"/>
      <c r="J534" s="237">
        <f t="shared" si="62"/>
        <v>0</v>
      </c>
      <c r="K534" s="231"/>
      <c r="L534" s="249" t="str">
        <f t="shared" si="57"/>
        <v/>
      </c>
      <c r="M534" s="246">
        <f>SUM(M535:M537)</f>
        <v>40290.800000000003</v>
      </c>
      <c r="N534" s="40" t="str">
        <f t="shared" si="54"/>
        <v/>
      </c>
      <c r="O534" s="161" t="str">
        <f t="shared" si="58"/>
        <v/>
      </c>
    </row>
    <row r="535" spans="2:15" ht="90">
      <c r="B535" s="245">
        <f>1+B533</f>
        <v>500</v>
      </c>
      <c r="C535" s="222">
        <v>93350</v>
      </c>
      <c r="D535" s="221" t="s">
        <v>119</v>
      </c>
      <c r="E535" s="219" t="s">
        <v>1114</v>
      </c>
      <c r="F535" s="221" t="s">
        <v>606</v>
      </c>
      <c r="G535" s="380">
        <v>10</v>
      </c>
      <c r="H535" s="380">
        <v>10</v>
      </c>
      <c r="I535" s="380">
        <v>0</v>
      </c>
      <c r="J535" s="237">
        <f t="shared" si="62"/>
        <v>20</v>
      </c>
      <c r="K535" s="234">
        <v>626.01</v>
      </c>
      <c r="L535" s="249">
        <f t="shared" si="57"/>
        <v>817.01</v>
      </c>
      <c r="M535" s="248">
        <f t="shared" si="60"/>
        <v>16340.2</v>
      </c>
      <c r="N535" s="40" t="str">
        <f t="shared" si="54"/>
        <v>Ok!</v>
      </c>
      <c r="O535" s="161" t="str">
        <f t="shared" si="58"/>
        <v>Ok!</v>
      </c>
    </row>
    <row r="536" spans="2:15" ht="90">
      <c r="B536" s="245">
        <f>B535+1</f>
        <v>501</v>
      </c>
      <c r="C536" s="222">
        <v>93351</v>
      </c>
      <c r="D536" s="221" t="s">
        <v>119</v>
      </c>
      <c r="E536" s="219" t="s">
        <v>1115</v>
      </c>
      <c r="F536" s="221" t="s">
        <v>606</v>
      </c>
      <c r="G536" s="380">
        <v>10</v>
      </c>
      <c r="H536" s="380">
        <v>10</v>
      </c>
      <c r="I536" s="380">
        <v>0</v>
      </c>
      <c r="J536" s="237">
        <f t="shared" si="62"/>
        <v>20</v>
      </c>
      <c r="K536" s="234">
        <v>514.73</v>
      </c>
      <c r="L536" s="249">
        <f t="shared" si="57"/>
        <v>671.77</v>
      </c>
      <c r="M536" s="248">
        <f t="shared" si="60"/>
        <v>13435.4</v>
      </c>
      <c r="N536" s="40" t="str">
        <f t="shared" si="54"/>
        <v>Ok!</v>
      </c>
      <c r="O536" s="161" t="str">
        <f t="shared" si="58"/>
        <v>Ok!</v>
      </c>
    </row>
    <row r="537" spans="2:15" ht="90">
      <c r="B537" s="245">
        <f>B536+1</f>
        <v>502</v>
      </c>
      <c r="C537" s="222">
        <v>93352</v>
      </c>
      <c r="D537" s="221" t="s">
        <v>119</v>
      </c>
      <c r="E537" s="219" t="s">
        <v>1116</v>
      </c>
      <c r="F537" s="221" t="s">
        <v>606</v>
      </c>
      <c r="G537" s="380">
        <v>10</v>
      </c>
      <c r="H537" s="380">
        <v>10</v>
      </c>
      <c r="I537" s="380">
        <v>0</v>
      </c>
      <c r="J537" s="237">
        <f t="shared" si="62"/>
        <v>20</v>
      </c>
      <c r="K537" s="234">
        <v>402.85</v>
      </c>
      <c r="L537" s="249">
        <f t="shared" si="57"/>
        <v>525.76</v>
      </c>
      <c r="M537" s="248">
        <f t="shared" si="60"/>
        <v>10515.2</v>
      </c>
      <c r="N537" s="40" t="str">
        <f t="shared" si="54"/>
        <v>Ok!</v>
      </c>
      <c r="O537" s="161" t="str">
        <f t="shared" si="58"/>
        <v>Ok!</v>
      </c>
    </row>
    <row r="538" spans="2:15" s="361" customFormat="1" ht="15.75">
      <c r="B538" s="356" t="s">
        <v>1848</v>
      </c>
      <c r="C538" s="357" t="s">
        <v>458</v>
      </c>
      <c r="D538" s="357"/>
      <c r="E538" s="357"/>
      <c r="F538" s="357"/>
      <c r="G538" s="376"/>
      <c r="H538" s="376"/>
      <c r="I538" s="376"/>
      <c r="J538" s="237">
        <f t="shared" si="62"/>
        <v>0</v>
      </c>
      <c r="K538" s="358"/>
      <c r="L538" s="359" t="str">
        <f t="shared" si="57"/>
        <v/>
      </c>
      <c r="M538" s="360">
        <f>SUM(M539:M553)</f>
        <v>863520.5</v>
      </c>
      <c r="N538" s="362" t="str">
        <f t="shared" si="54"/>
        <v/>
      </c>
      <c r="O538" s="363" t="str">
        <f t="shared" si="58"/>
        <v/>
      </c>
    </row>
    <row r="539" spans="2:15">
      <c r="B539" s="244">
        <f>1+B537</f>
        <v>503</v>
      </c>
      <c r="C539" s="220">
        <v>72117</v>
      </c>
      <c r="D539" s="220" t="s">
        <v>119</v>
      </c>
      <c r="E539" s="219" t="s">
        <v>460</v>
      </c>
      <c r="F539" s="220" t="s">
        <v>1202</v>
      </c>
      <c r="G539" s="378">
        <v>100</v>
      </c>
      <c r="H539" s="378">
        <v>300</v>
      </c>
      <c r="I539" s="378">
        <v>0</v>
      </c>
      <c r="J539" s="237">
        <f t="shared" si="62"/>
        <v>400</v>
      </c>
      <c r="K539" s="232">
        <v>99.62</v>
      </c>
      <c r="L539" s="249">
        <f t="shared" si="57"/>
        <v>130.01</v>
      </c>
      <c r="M539" s="248">
        <f t="shared" si="60"/>
        <v>52004</v>
      </c>
      <c r="N539" s="40" t="str">
        <f t="shared" si="54"/>
        <v>Ok!</v>
      </c>
      <c r="O539" s="161" t="str">
        <f t="shared" si="58"/>
        <v>Ok!</v>
      </c>
    </row>
    <row r="540" spans="2:15">
      <c r="B540" s="244">
        <f>1+B539</f>
        <v>504</v>
      </c>
      <c r="C540" s="220">
        <v>84957</v>
      </c>
      <c r="D540" s="220" t="s">
        <v>119</v>
      </c>
      <c r="E540" s="219" t="s">
        <v>461</v>
      </c>
      <c r="F540" s="220" t="s">
        <v>1202</v>
      </c>
      <c r="G540" s="378">
        <v>200</v>
      </c>
      <c r="H540" s="378">
        <v>300</v>
      </c>
      <c r="I540" s="378">
        <v>0</v>
      </c>
      <c r="J540" s="237">
        <f t="shared" si="62"/>
        <v>500</v>
      </c>
      <c r="K540" s="232">
        <v>119.43</v>
      </c>
      <c r="L540" s="249">
        <f t="shared" si="57"/>
        <v>155.87</v>
      </c>
      <c r="M540" s="248">
        <f t="shared" si="60"/>
        <v>77935</v>
      </c>
      <c r="N540" s="40" t="str">
        <f t="shared" si="54"/>
        <v>Ok!</v>
      </c>
      <c r="O540" s="161" t="str">
        <f t="shared" si="58"/>
        <v>Ok!</v>
      </c>
    </row>
    <row r="541" spans="2:15" ht="48.75" customHeight="1">
      <c r="B541" s="244">
        <f>B540+1</f>
        <v>505</v>
      </c>
      <c r="C541" s="220">
        <v>84959</v>
      </c>
      <c r="D541" s="220" t="s">
        <v>119</v>
      </c>
      <c r="E541" s="219" t="s">
        <v>462</v>
      </c>
      <c r="F541" s="220" t="s">
        <v>1202</v>
      </c>
      <c r="G541" s="378">
        <v>200</v>
      </c>
      <c r="H541" s="378">
        <v>300</v>
      </c>
      <c r="I541" s="378">
        <v>0</v>
      </c>
      <c r="J541" s="237">
        <f t="shared" si="62"/>
        <v>500</v>
      </c>
      <c r="K541" s="232">
        <v>139.43</v>
      </c>
      <c r="L541" s="249">
        <f t="shared" si="57"/>
        <v>181.97</v>
      </c>
      <c r="M541" s="248">
        <f t="shared" si="60"/>
        <v>90985</v>
      </c>
      <c r="N541" s="40" t="str">
        <f t="shared" si="54"/>
        <v>Ok!</v>
      </c>
      <c r="O541" s="161" t="str">
        <f t="shared" si="58"/>
        <v>Ok!</v>
      </c>
    </row>
    <row r="542" spans="2:15" ht="48" customHeight="1">
      <c r="B542" s="244">
        <f>B541+1</f>
        <v>506</v>
      </c>
      <c r="C542" s="220">
        <v>72118</v>
      </c>
      <c r="D542" s="220" t="s">
        <v>119</v>
      </c>
      <c r="E542" s="219" t="s">
        <v>463</v>
      </c>
      <c r="F542" s="220" t="s">
        <v>1202</v>
      </c>
      <c r="G542" s="378">
        <v>100</v>
      </c>
      <c r="H542" s="378">
        <v>300</v>
      </c>
      <c r="I542" s="378">
        <v>0</v>
      </c>
      <c r="J542" s="237">
        <f t="shared" si="62"/>
        <v>400</v>
      </c>
      <c r="K542" s="232">
        <v>151.05000000000001</v>
      </c>
      <c r="L542" s="249">
        <f t="shared" si="57"/>
        <v>197.14</v>
      </c>
      <c r="M542" s="248">
        <f t="shared" si="60"/>
        <v>78856</v>
      </c>
      <c r="N542" s="40" t="str">
        <f t="shared" ref="N542:N570" si="63">IF(ISBLANK(D542),"",IF(D542="sinapi","Ok!","COMPOSIÇÃO!"))</f>
        <v>Ok!</v>
      </c>
      <c r="O542" s="161" t="str">
        <f t="shared" si="58"/>
        <v>Ok!</v>
      </c>
    </row>
    <row r="543" spans="2:15" ht="48" customHeight="1">
      <c r="B543" s="244">
        <f t="shared" ref="B543:B553" si="64">B542+1</f>
        <v>507</v>
      </c>
      <c r="C543" s="220">
        <v>72119</v>
      </c>
      <c r="D543" s="220" t="s">
        <v>119</v>
      </c>
      <c r="E543" s="219" t="s">
        <v>464</v>
      </c>
      <c r="F543" s="220" t="s">
        <v>1202</v>
      </c>
      <c r="G543" s="378">
        <v>100</v>
      </c>
      <c r="H543" s="378">
        <v>300</v>
      </c>
      <c r="I543" s="378">
        <v>0</v>
      </c>
      <c r="J543" s="237">
        <f t="shared" si="62"/>
        <v>400</v>
      </c>
      <c r="K543" s="232">
        <v>190.95</v>
      </c>
      <c r="L543" s="249">
        <f t="shared" si="57"/>
        <v>249.21</v>
      </c>
      <c r="M543" s="248">
        <f t="shared" si="60"/>
        <v>99684</v>
      </c>
      <c r="N543" s="40" t="str">
        <f t="shared" si="63"/>
        <v>Ok!</v>
      </c>
      <c r="O543" s="161" t="str">
        <f t="shared" si="58"/>
        <v>Ok!</v>
      </c>
    </row>
    <row r="544" spans="2:15" ht="46.5" customHeight="1">
      <c r="B544" s="244">
        <f t="shared" si="64"/>
        <v>508</v>
      </c>
      <c r="C544" s="220">
        <v>72120</v>
      </c>
      <c r="D544" s="220" t="s">
        <v>119</v>
      </c>
      <c r="E544" s="219" t="s">
        <v>465</v>
      </c>
      <c r="F544" s="220" t="s">
        <v>1202</v>
      </c>
      <c r="G544" s="378">
        <v>100</v>
      </c>
      <c r="H544" s="378">
        <v>300</v>
      </c>
      <c r="I544" s="378">
        <v>0</v>
      </c>
      <c r="J544" s="237">
        <f t="shared" si="62"/>
        <v>400</v>
      </c>
      <c r="K544" s="232">
        <v>241.82</v>
      </c>
      <c r="L544" s="249">
        <f t="shared" si="57"/>
        <v>315.60000000000002</v>
      </c>
      <c r="M544" s="248">
        <f t="shared" si="60"/>
        <v>126240.00000000001</v>
      </c>
      <c r="N544" s="40" t="str">
        <f t="shared" si="63"/>
        <v>Ok!</v>
      </c>
      <c r="O544" s="161" t="str">
        <f t="shared" si="58"/>
        <v>Ok!</v>
      </c>
    </row>
    <row r="545" spans="2:15" ht="45">
      <c r="B545" s="244">
        <f t="shared" si="64"/>
        <v>509</v>
      </c>
      <c r="C545" s="220">
        <v>72121</v>
      </c>
      <c r="D545" s="220" t="s">
        <v>119</v>
      </c>
      <c r="E545" s="219" t="s">
        <v>466</v>
      </c>
      <c r="F545" s="220" t="s">
        <v>1202</v>
      </c>
      <c r="G545" s="378">
        <v>50</v>
      </c>
      <c r="H545" s="378">
        <v>100</v>
      </c>
      <c r="I545" s="378">
        <v>0</v>
      </c>
      <c r="J545" s="237">
        <f t="shared" si="62"/>
        <v>150</v>
      </c>
      <c r="K545" s="232">
        <v>299.45999999999998</v>
      </c>
      <c r="L545" s="249">
        <f t="shared" si="57"/>
        <v>390.83</v>
      </c>
      <c r="M545" s="248">
        <f t="shared" si="60"/>
        <v>58624.5</v>
      </c>
      <c r="N545" s="40" t="str">
        <f t="shared" si="63"/>
        <v>Ok!</v>
      </c>
      <c r="O545" s="161" t="str">
        <f t="shared" si="58"/>
        <v>Ok!</v>
      </c>
    </row>
    <row r="546" spans="2:15">
      <c r="B546" s="244">
        <f t="shared" si="64"/>
        <v>510</v>
      </c>
      <c r="C546" s="220">
        <v>72122</v>
      </c>
      <c r="D546" s="220" t="s">
        <v>119</v>
      </c>
      <c r="E546" s="219" t="s">
        <v>467</v>
      </c>
      <c r="F546" s="220" t="s">
        <v>1202</v>
      </c>
      <c r="G546" s="378">
        <v>50</v>
      </c>
      <c r="H546" s="378">
        <v>100</v>
      </c>
      <c r="I546" s="378">
        <v>0</v>
      </c>
      <c r="J546" s="237">
        <f t="shared" si="62"/>
        <v>150</v>
      </c>
      <c r="K546" s="232">
        <v>85.78</v>
      </c>
      <c r="L546" s="249">
        <f t="shared" si="57"/>
        <v>111.95</v>
      </c>
      <c r="M546" s="248">
        <f t="shared" si="60"/>
        <v>16792.5</v>
      </c>
      <c r="N546" s="40" t="str">
        <f t="shared" si="63"/>
        <v>Ok!</v>
      </c>
      <c r="O546" s="161" t="str">
        <f t="shared" si="58"/>
        <v>Ok!</v>
      </c>
    </row>
    <row r="547" spans="2:15">
      <c r="B547" s="244">
        <f t="shared" si="64"/>
        <v>511</v>
      </c>
      <c r="C547" s="220">
        <v>72123</v>
      </c>
      <c r="D547" s="220" t="s">
        <v>119</v>
      </c>
      <c r="E547" s="219" t="s">
        <v>468</v>
      </c>
      <c r="F547" s="220" t="s">
        <v>1202</v>
      </c>
      <c r="G547" s="378">
        <v>20</v>
      </c>
      <c r="H547" s="378">
        <v>100</v>
      </c>
      <c r="I547" s="378">
        <v>0</v>
      </c>
      <c r="J547" s="237">
        <f t="shared" si="62"/>
        <v>120</v>
      </c>
      <c r="K547" s="232">
        <v>225.78</v>
      </c>
      <c r="L547" s="249">
        <f t="shared" si="57"/>
        <v>294.67</v>
      </c>
      <c r="M547" s="248">
        <f t="shared" si="60"/>
        <v>35360.400000000001</v>
      </c>
      <c r="N547" s="40" t="str">
        <f t="shared" si="63"/>
        <v>Ok!</v>
      </c>
      <c r="O547" s="161" t="str">
        <f t="shared" si="58"/>
        <v>Ok!</v>
      </c>
    </row>
    <row r="548" spans="2:15">
      <c r="B548" s="244">
        <f t="shared" si="64"/>
        <v>512</v>
      </c>
      <c r="C548" s="220">
        <v>85001</v>
      </c>
      <c r="D548" s="220" t="s">
        <v>119</v>
      </c>
      <c r="E548" s="219" t="s">
        <v>469</v>
      </c>
      <c r="F548" s="220" t="s">
        <v>1202</v>
      </c>
      <c r="G548" s="378">
        <v>20</v>
      </c>
      <c r="H548" s="378">
        <v>100</v>
      </c>
      <c r="I548" s="378">
        <v>0</v>
      </c>
      <c r="J548" s="237">
        <f t="shared" si="62"/>
        <v>120</v>
      </c>
      <c r="K548" s="232">
        <v>132.77000000000001</v>
      </c>
      <c r="L548" s="249">
        <f t="shared" si="57"/>
        <v>173.28</v>
      </c>
      <c r="M548" s="248">
        <f t="shared" si="60"/>
        <v>20793.599999999999</v>
      </c>
      <c r="N548" s="40" t="str">
        <f t="shared" si="63"/>
        <v>Ok!</v>
      </c>
      <c r="O548" s="161" t="str">
        <f t="shared" si="58"/>
        <v>Ok!</v>
      </c>
    </row>
    <row r="549" spans="2:15">
      <c r="B549" s="244">
        <f t="shared" si="64"/>
        <v>513</v>
      </c>
      <c r="C549" s="220">
        <v>85002</v>
      </c>
      <c r="D549" s="220" t="s">
        <v>119</v>
      </c>
      <c r="E549" s="219" t="s">
        <v>470</v>
      </c>
      <c r="F549" s="220" t="s">
        <v>1202</v>
      </c>
      <c r="G549" s="378">
        <v>20</v>
      </c>
      <c r="H549" s="378">
        <v>100</v>
      </c>
      <c r="I549" s="378">
        <v>0</v>
      </c>
      <c r="J549" s="237">
        <f t="shared" si="62"/>
        <v>120</v>
      </c>
      <c r="K549" s="232">
        <v>186.1</v>
      </c>
      <c r="L549" s="249">
        <f t="shared" si="57"/>
        <v>242.88</v>
      </c>
      <c r="M549" s="248">
        <f t="shared" si="60"/>
        <v>29145.599999999999</v>
      </c>
      <c r="N549" s="40" t="str">
        <f t="shared" si="63"/>
        <v>Ok!</v>
      </c>
      <c r="O549" s="161" t="str">
        <f t="shared" si="58"/>
        <v>Ok!</v>
      </c>
    </row>
    <row r="550" spans="2:15" ht="34.5" customHeight="1">
      <c r="B550" s="244">
        <f t="shared" si="64"/>
        <v>514</v>
      </c>
      <c r="C550" s="220">
        <v>85004</v>
      </c>
      <c r="D550" s="220" t="s">
        <v>119</v>
      </c>
      <c r="E550" s="219" t="s">
        <v>471</v>
      </c>
      <c r="F550" s="220" t="s">
        <v>1202</v>
      </c>
      <c r="G550" s="378">
        <v>20</v>
      </c>
      <c r="H550" s="378">
        <v>100</v>
      </c>
      <c r="I550" s="378">
        <v>0</v>
      </c>
      <c r="J550" s="237">
        <f t="shared" si="62"/>
        <v>120</v>
      </c>
      <c r="K550" s="232">
        <v>92.77</v>
      </c>
      <c r="L550" s="249">
        <f t="shared" si="57"/>
        <v>121.07</v>
      </c>
      <c r="M550" s="248">
        <f t="shared" si="60"/>
        <v>14528.4</v>
      </c>
      <c r="N550" s="40" t="str">
        <f t="shared" si="63"/>
        <v>Ok!</v>
      </c>
      <c r="O550" s="161" t="str">
        <f t="shared" si="58"/>
        <v>Ok!</v>
      </c>
    </row>
    <row r="551" spans="2:15" ht="30">
      <c r="B551" s="244">
        <f t="shared" si="64"/>
        <v>515</v>
      </c>
      <c r="C551" s="220" t="s">
        <v>472</v>
      </c>
      <c r="D551" s="220" t="s">
        <v>119</v>
      </c>
      <c r="E551" s="219" t="s">
        <v>473</v>
      </c>
      <c r="F551" s="220" t="s">
        <v>1202</v>
      </c>
      <c r="G551" s="378">
        <v>25</v>
      </c>
      <c r="H551" s="378">
        <v>100</v>
      </c>
      <c r="I551" s="378">
        <v>0</v>
      </c>
      <c r="J551" s="237">
        <f t="shared" si="62"/>
        <v>125</v>
      </c>
      <c r="K551" s="232">
        <v>298.66000000000003</v>
      </c>
      <c r="L551" s="249">
        <f t="shared" si="57"/>
        <v>389.78</v>
      </c>
      <c r="M551" s="248">
        <f t="shared" si="60"/>
        <v>48722.5</v>
      </c>
      <c r="N551" s="40" t="str">
        <f t="shared" si="63"/>
        <v>Ok!</v>
      </c>
      <c r="O551" s="161" t="str">
        <f t="shared" si="58"/>
        <v>Ok!</v>
      </c>
    </row>
    <row r="552" spans="2:15" ht="30">
      <c r="B552" s="244">
        <f t="shared" si="64"/>
        <v>516</v>
      </c>
      <c r="C552" s="220" t="s">
        <v>474</v>
      </c>
      <c r="D552" s="220" t="s">
        <v>119</v>
      </c>
      <c r="E552" s="219" t="s">
        <v>475</v>
      </c>
      <c r="F552" s="220" t="s">
        <v>1202</v>
      </c>
      <c r="G552" s="378">
        <v>50</v>
      </c>
      <c r="H552" s="378">
        <v>100</v>
      </c>
      <c r="I552" s="378">
        <v>0</v>
      </c>
      <c r="J552" s="237">
        <f t="shared" si="62"/>
        <v>150</v>
      </c>
      <c r="K552" s="232">
        <v>355.61</v>
      </c>
      <c r="L552" s="249">
        <f t="shared" si="57"/>
        <v>464.11</v>
      </c>
      <c r="M552" s="248">
        <f t="shared" si="60"/>
        <v>69616.5</v>
      </c>
      <c r="N552" s="40" t="str">
        <f t="shared" si="63"/>
        <v>Ok!</v>
      </c>
      <c r="O552" s="161" t="str">
        <f t="shared" si="58"/>
        <v>Ok!</v>
      </c>
    </row>
    <row r="553" spans="2:15" ht="30">
      <c r="B553" s="244">
        <f t="shared" si="64"/>
        <v>517</v>
      </c>
      <c r="C553" s="220">
        <v>85005</v>
      </c>
      <c r="D553" s="220" t="s">
        <v>119</v>
      </c>
      <c r="E553" s="219" t="s">
        <v>476</v>
      </c>
      <c r="F553" s="220" t="s">
        <v>1202</v>
      </c>
      <c r="G553" s="378">
        <v>25</v>
      </c>
      <c r="H553" s="378">
        <v>100</v>
      </c>
      <c r="I553" s="378">
        <v>0</v>
      </c>
      <c r="J553" s="237">
        <f t="shared" si="62"/>
        <v>125</v>
      </c>
      <c r="K553" s="232">
        <v>271.14</v>
      </c>
      <c r="L553" s="249">
        <f t="shared" si="57"/>
        <v>353.86</v>
      </c>
      <c r="M553" s="248">
        <f t="shared" si="60"/>
        <v>44232.5</v>
      </c>
      <c r="N553" s="40" t="str">
        <f t="shared" si="63"/>
        <v>Ok!</v>
      </c>
      <c r="O553" s="161" t="str">
        <f t="shared" si="58"/>
        <v>Ok!</v>
      </c>
    </row>
    <row r="554" spans="2:15" s="361" customFormat="1" ht="15.75">
      <c r="B554" s="356" t="s">
        <v>1849</v>
      </c>
      <c r="C554" s="351" t="s">
        <v>351</v>
      </c>
      <c r="D554" s="357"/>
      <c r="E554" s="357"/>
      <c r="F554" s="357"/>
      <c r="G554" s="376"/>
      <c r="H554" s="376"/>
      <c r="I554" s="376"/>
      <c r="J554" s="237">
        <f t="shared" si="62"/>
        <v>0</v>
      </c>
      <c r="K554" s="358"/>
      <c r="L554" s="359" t="str">
        <f t="shared" si="57"/>
        <v/>
      </c>
      <c r="M554" s="360">
        <f>SUM(M555:M561)</f>
        <v>487160.5</v>
      </c>
      <c r="N554" s="362" t="str">
        <f t="shared" si="63"/>
        <v/>
      </c>
      <c r="O554" s="363" t="str">
        <f t="shared" si="58"/>
        <v/>
      </c>
    </row>
    <row r="555" spans="2:15" ht="30">
      <c r="B555" s="244">
        <f>1+B553</f>
        <v>518</v>
      </c>
      <c r="C555" s="220" t="s">
        <v>401</v>
      </c>
      <c r="D555" s="220" t="s">
        <v>119</v>
      </c>
      <c r="E555" s="219" t="s">
        <v>402</v>
      </c>
      <c r="F555" s="220" t="s">
        <v>1202</v>
      </c>
      <c r="G555" s="378">
        <v>200</v>
      </c>
      <c r="H555" s="378">
        <v>1000</v>
      </c>
      <c r="I555" s="378">
        <v>0</v>
      </c>
      <c r="J555" s="237">
        <f t="shared" si="62"/>
        <v>1200</v>
      </c>
      <c r="K555" s="232">
        <v>28.04</v>
      </c>
      <c r="L555" s="249">
        <f t="shared" ref="L555:L611" si="65">IF(ISBLANK(K555),"",ROUND(K555*1.3051,2))</f>
        <v>36.6</v>
      </c>
      <c r="M555" s="248">
        <f t="shared" si="60"/>
        <v>43920</v>
      </c>
      <c r="N555" s="40" t="str">
        <f t="shared" si="63"/>
        <v>Ok!</v>
      </c>
      <c r="O555" s="161" t="str">
        <f t="shared" ref="O555:O609" si="66">IF(ISBLANK(K555),"",(IF(K555&lt;&gt;0,"Ok!","Verificar!")))</f>
        <v>Ok!</v>
      </c>
    </row>
    <row r="556" spans="2:15" ht="30">
      <c r="B556" s="244">
        <f>B555+1</f>
        <v>519</v>
      </c>
      <c r="C556" s="220">
        <v>72201</v>
      </c>
      <c r="D556" s="220" t="s">
        <v>119</v>
      </c>
      <c r="E556" s="219" t="s">
        <v>1861</v>
      </c>
      <c r="F556" s="220" t="s">
        <v>1202</v>
      </c>
      <c r="G556" s="378">
        <v>700</v>
      </c>
      <c r="H556" s="378">
        <v>700</v>
      </c>
      <c r="I556" s="378">
        <v>0</v>
      </c>
      <c r="J556" s="237">
        <f t="shared" si="62"/>
        <v>1400</v>
      </c>
      <c r="K556" s="232">
        <v>9.14</v>
      </c>
      <c r="L556" s="249">
        <f t="shared" si="65"/>
        <v>11.93</v>
      </c>
      <c r="M556" s="248">
        <f t="shared" si="60"/>
        <v>16702</v>
      </c>
      <c r="N556" s="40" t="str">
        <f t="shared" si="63"/>
        <v>Ok!</v>
      </c>
      <c r="O556" s="161" t="str">
        <f t="shared" si="66"/>
        <v>Ok!</v>
      </c>
    </row>
    <row r="557" spans="2:15" ht="30">
      <c r="B557" s="244">
        <f t="shared" ref="B557:B561" si="67">B556+1</f>
        <v>520</v>
      </c>
      <c r="C557" s="220">
        <v>84094</v>
      </c>
      <c r="D557" s="220" t="s">
        <v>119</v>
      </c>
      <c r="E557" s="219" t="s">
        <v>404</v>
      </c>
      <c r="F557" s="220" t="s">
        <v>478</v>
      </c>
      <c r="G557" s="378">
        <v>400</v>
      </c>
      <c r="H557" s="378">
        <v>600</v>
      </c>
      <c r="I557" s="378">
        <v>0</v>
      </c>
      <c r="J557" s="237">
        <f t="shared" si="62"/>
        <v>1000</v>
      </c>
      <c r="K557" s="232">
        <v>7.41</v>
      </c>
      <c r="L557" s="249">
        <f t="shared" si="65"/>
        <v>9.67</v>
      </c>
      <c r="M557" s="248">
        <f t="shared" si="60"/>
        <v>9670</v>
      </c>
      <c r="N557" s="40" t="str">
        <f t="shared" si="63"/>
        <v>Ok!</v>
      </c>
      <c r="O557" s="161" t="str">
        <f t="shared" si="66"/>
        <v>Ok!</v>
      </c>
    </row>
    <row r="558" spans="2:15" ht="45">
      <c r="B558" s="244">
        <f t="shared" si="67"/>
        <v>521</v>
      </c>
      <c r="C558" s="220">
        <v>87412</v>
      </c>
      <c r="D558" s="220" t="s">
        <v>119</v>
      </c>
      <c r="E558" s="219" t="s">
        <v>1206</v>
      </c>
      <c r="F558" s="220" t="s">
        <v>1202</v>
      </c>
      <c r="G558" s="378">
        <v>50</v>
      </c>
      <c r="H558" s="378">
        <v>100</v>
      </c>
      <c r="I558" s="378">
        <v>0</v>
      </c>
      <c r="J558" s="237">
        <f t="shared" si="62"/>
        <v>150</v>
      </c>
      <c r="K558" s="232">
        <v>13.79</v>
      </c>
      <c r="L558" s="249">
        <f t="shared" si="65"/>
        <v>18</v>
      </c>
      <c r="M558" s="248">
        <f t="shared" si="60"/>
        <v>2700</v>
      </c>
      <c r="N558" s="40" t="str">
        <f t="shared" si="63"/>
        <v>Ok!</v>
      </c>
      <c r="O558" s="161" t="str">
        <f t="shared" si="66"/>
        <v>Ok!</v>
      </c>
    </row>
    <row r="559" spans="2:15" ht="45">
      <c r="B559" s="244">
        <f t="shared" si="67"/>
        <v>522</v>
      </c>
      <c r="C559" s="220">
        <v>87419</v>
      </c>
      <c r="D559" s="220" t="s">
        <v>119</v>
      </c>
      <c r="E559" s="219" t="s">
        <v>1207</v>
      </c>
      <c r="F559" s="220" t="s">
        <v>1202</v>
      </c>
      <c r="G559" s="378">
        <v>50</v>
      </c>
      <c r="H559" s="378">
        <v>100</v>
      </c>
      <c r="I559" s="378">
        <v>0</v>
      </c>
      <c r="J559" s="237">
        <f t="shared" si="62"/>
        <v>150</v>
      </c>
      <c r="K559" s="232">
        <v>11.64</v>
      </c>
      <c r="L559" s="249">
        <f t="shared" si="65"/>
        <v>15.19</v>
      </c>
      <c r="M559" s="248">
        <f t="shared" si="60"/>
        <v>2278.5</v>
      </c>
      <c r="N559" s="40" t="str">
        <f t="shared" si="63"/>
        <v>Ok!</v>
      </c>
      <c r="O559" s="161" t="str">
        <f t="shared" si="66"/>
        <v>Ok!</v>
      </c>
    </row>
    <row r="560" spans="2:15" ht="30">
      <c r="B560" s="244">
        <f t="shared" si="67"/>
        <v>523</v>
      </c>
      <c r="C560" s="220" t="s">
        <v>586</v>
      </c>
      <c r="D560" s="220" t="s">
        <v>122</v>
      </c>
      <c r="E560" s="219" t="s">
        <v>1162</v>
      </c>
      <c r="F560" s="220" t="s">
        <v>1202</v>
      </c>
      <c r="G560" s="378">
        <v>500</v>
      </c>
      <c r="H560" s="378">
        <v>500</v>
      </c>
      <c r="I560" s="378">
        <v>0</v>
      </c>
      <c r="J560" s="237">
        <f t="shared" si="62"/>
        <v>1000</v>
      </c>
      <c r="K560" s="232">
        <f>ROUND('CUSTO UNITÁRIO'!G1054,2)</f>
        <v>71.81</v>
      </c>
      <c r="L560" s="249">
        <f t="shared" si="65"/>
        <v>93.72</v>
      </c>
      <c r="M560" s="248">
        <f t="shared" si="60"/>
        <v>93720</v>
      </c>
      <c r="N560" s="40" t="str">
        <f t="shared" si="63"/>
        <v>COMPOSIÇÃO!</v>
      </c>
      <c r="O560" s="161" t="str">
        <f t="shared" si="66"/>
        <v>Ok!</v>
      </c>
    </row>
    <row r="561" spans="2:15" ht="30">
      <c r="B561" s="244">
        <f t="shared" si="67"/>
        <v>524</v>
      </c>
      <c r="C561" s="220" t="s">
        <v>587</v>
      </c>
      <c r="D561" s="220" t="s">
        <v>122</v>
      </c>
      <c r="E561" s="219" t="s">
        <v>408</v>
      </c>
      <c r="F561" s="220" t="s">
        <v>1202</v>
      </c>
      <c r="G561" s="378">
        <v>500</v>
      </c>
      <c r="H561" s="378">
        <v>500</v>
      </c>
      <c r="I561" s="378">
        <v>0</v>
      </c>
      <c r="J561" s="237">
        <f t="shared" si="62"/>
        <v>1000</v>
      </c>
      <c r="K561" s="232">
        <f>ROUND('CUSTO UNITÁRIO'!G1064,2)</f>
        <v>243.79</v>
      </c>
      <c r="L561" s="249">
        <f t="shared" si="65"/>
        <v>318.17</v>
      </c>
      <c r="M561" s="248">
        <f t="shared" si="60"/>
        <v>318170</v>
      </c>
      <c r="N561" s="40" t="str">
        <f t="shared" si="63"/>
        <v>COMPOSIÇÃO!</v>
      </c>
      <c r="O561" s="161" t="str">
        <f t="shared" si="66"/>
        <v>Ok!</v>
      </c>
    </row>
    <row r="562" spans="2:15" s="361" customFormat="1" ht="15.75">
      <c r="B562" s="356" t="s">
        <v>1850</v>
      </c>
      <c r="C562" s="351" t="s">
        <v>409</v>
      </c>
      <c r="D562" s="357"/>
      <c r="E562" s="357"/>
      <c r="F562" s="357"/>
      <c r="G562" s="376"/>
      <c r="H562" s="376"/>
      <c r="I562" s="376"/>
      <c r="J562" s="237">
        <f t="shared" si="62"/>
        <v>0</v>
      </c>
      <c r="K562" s="358"/>
      <c r="L562" s="359" t="str">
        <f t="shared" si="65"/>
        <v/>
      </c>
      <c r="M562" s="360">
        <f>SUM(M563:M567)</f>
        <v>204921.5</v>
      </c>
      <c r="N562" s="362" t="str">
        <f t="shared" si="63"/>
        <v/>
      </c>
      <c r="O562" s="363" t="str">
        <f t="shared" si="66"/>
        <v/>
      </c>
    </row>
    <row r="563" spans="2:15" ht="45">
      <c r="B563" s="244">
        <f>1+B561</f>
        <v>525</v>
      </c>
      <c r="C563" s="220">
        <v>87247</v>
      </c>
      <c r="D563" s="220" t="s">
        <v>119</v>
      </c>
      <c r="E563" s="219" t="s">
        <v>1233</v>
      </c>
      <c r="F563" s="220" t="s">
        <v>1202</v>
      </c>
      <c r="G563" s="378">
        <v>50</v>
      </c>
      <c r="H563" s="378">
        <v>300</v>
      </c>
      <c r="I563" s="378">
        <v>0</v>
      </c>
      <c r="J563" s="237">
        <f t="shared" si="62"/>
        <v>350</v>
      </c>
      <c r="K563" s="232">
        <v>44.89</v>
      </c>
      <c r="L563" s="249">
        <f t="shared" si="65"/>
        <v>58.59</v>
      </c>
      <c r="M563" s="248">
        <f t="shared" si="60"/>
        <v>20506.5</v>
      </c>
      <c r="N563" s="40" t="str">
        <f t="shared" si="63"/>
        <v>Ok!</v>
      </c>
      <c r="O563" s="161" t="str">
        <f t="shared" si="66"/>
        <v>Ok!</v>
      </c>
    </row>
    <row r="564" spans="2:15" ht="45">
      <c r="B564" s="244">
        <f>B563+1</f>
        <v>526</v>
      </c>
      <c r="C564" s="220">
        <v>87248</v>
      </c>
      <c r="D564" s="220" t="s">
        <v>119</v>
      </c>
      <c r="E564" s="219" t="s">
        <v>412</v>
      </c>
      <c r="F564" s="220" t="s">
        <v>1202</v>
      </c>
      <c r="G564" s="378">
        <v>50</v>
      </c>
      <c r="H564" s="378">
        <v>300</v>
      </c>
      <c r="I564" s="378">
        <v>0</v>
      </c>
      <c r="J564" s="237">
        <f t="shared" si="62"/>
        <v>350</v>
      </c>
      <c r="K564" s="232">
        <v>41.62</v>
      </c>
      <c r="L564" s="249">
        <f t="shared" si="65"/>
        <v>54.32</v>
      </c>
      <c r="M564" s="248">
        <f t="shared" si="60"/>
        <v>19012</v>
      </c>
      <c r="N564" s="40" t="str">
        <f t="shared" si="63"/>
        <v>Ok!</v>
      </c>
      <c r="O564" s="161" t="str">
        <f t="shared" si="66"/>
        <v>Ok!</v>
      </c>
    </row>
    <row r="565" spans="2:15" ht="45">
      <c r="B565" s="244">
        <f t="shared" ref="B565:B567" si="68">B564+1</f>
        <v>527</v>
      </c>
      <c r="C565" s="220">
        <v>87249</v>
      </c>
      <c r="D565" s="220" t="s">
        <v>119</v>
      </c>
      <c r="E565" s="219" t="s">
        <v>413</v>
      </c>
      <c r="F565" s="220" t="s">
        <v>1202</v>
      </c>
      <c r="G565" s="378">
        <v>50</v>
      </c>
      <c r="H565" s="378">
        <v>300</v>
      </c>
      <c r="I565" s="378">
        <v>0</v>
      </c>
      <c r="J565" s="237">
        <f t="shared" si="62"/>
        <v>350</v>
      </c>
      <c r="K565" s="232">
        <v>53.62</v>
      </c>
      <c r="L565" s="249">
        <f t="shared" si="65"/>
        <v>69.98</v>
      </c>
      <c r="M565" s="248">
        <f t="shared" si="60"/>
        <v>24493</v>
      </c>
      <c r="N565" s="40" t="str">
        <f t="shared" si="63"/>
        <v>Ok!</v>
      </c>
      <c r="O565" s="161" t="str">
        <f t="shared" si="66"/>
        <v>Ok!</v>
      </c>
    </row>
    <row r="566" spans="2:15" ht="45">
      <c r="B566" s="244">
        <f t="shared" si="68"/>
        <v>528</v>
      </c>
      <c r="C566" s="220">
        <v>87260</v>
      </c>
      <c r="D566" s="220" t="s">
        <v>119</v>
      </c>
      <c r="E566" s="219" t="s">
        <v>1208</v>
      </c>
      <c r="F566" s="220" t="s">
        <v>1202</v>
      </c>
      <c r="G566" s="378">
        <v>200</v>
      </c>
      <c r="H566" s="378">
        <v>300</v>
      </c>
      <c r="I566" s="378">
        <v>0</v>
      </c>
      <c r="J566" s="237">
        <f t="shared" si="62"/>
        <v>500</v>
      </c>
      <c r="K566" s="232">
        <v>114.78</v>
      </c>
      <c r="L566" s="249">
        <f t="shared" si="65"/>
        <v>149.80000000000001</v>
      </c>
      <c r="M566" s="248">
        <f t="shared" ref="M566:M622" si="69">J566*L566</f>
        <v>74900</v>
      </c>
      <c r="N566" s="40" t="str">
        <f t="shared" si="63"/>
        <v>Ok!</v>
      </c>
      <c r="O566" s="161" t="str">
        <f t="shared" si="66"/>
        <v>Ok!</v>
      </c>
    </row>
    <row r="567" spans="2:15" ht="30">
      <c r="B567" s="244">
        <f t="shared" si="68"/>
        <v>529</v>
      </c>
      <c r="C567" s="220" t="s">
        <v>415</v>
      </c>
      <c r="D567" s="220" t="s">
        <v>119</v>
      </c>
      <c r="E567" s="219" t="s">
        <v>416</v>
      </c>
      <c r="F567" s="220" t="s">
        <v>1202</v>
      </c>
      <c r="G567" s="378">
        <v>200</v>
      </c>
      <c r="H567" s="378">
        <v>300</v>
      </c>
      <c r="I567" s="378">
        <v>0</v>
      </c>
      <c r="J567" s="237">
        <f t="shared" si="62"/>
        <v>500</v>
      </c>
      <c r="K567" s="232">
        <v>101.16</v>
      </c>
      <c r="L567" s="249">
        <f t="shared" si="65"/>
        <v>132.02000000000001</v>
      </c>
      <c r="M567" s="248">
        <f t="shared" si="69"/>
        <v>66010</v>
      </c>
      <c r="N567" s="40" t="str">
        <f t="shared" si="63"/>
        <v>Ok!</v>
      </c>
      <c r="O567" s="161" t="str">
        <f t="shared" si="66"/>
        <v>Ok!</v>
      </c>
    </row>
    <row r="568" spans="2:15" s="361" customFormat="1" ht="15" customHeight="1">
      <c r="B568" s="356" t="s">
        <v>1851</v>
      </c>
      <c r="C568" s="351" t="s">
        <v>425</v>
      </c>
      <c r="D568" s="357"/>
      <c r="E568" s="357"/>
      <c r="F568" s="357"/>
      <c r="G568" s="376"/>
      <c r="H568" s="376"/>
      <c r="I568" s="376"/>
      <c r="J568" s="237">
        <f t="shared" si="62"/>
        <v>0</v>
      </c>
      <c r="K568" s="358"/>
      <c r="L568" s="359" t="str">
        <f t="shared" si="65"/>
        <v/>
      </c>
      <c r="M568" s="360">
        <f>SUM(M569:M572)</f>
        <v>68622.5</v>
      </c>
      <c r="N568" s="362" t="str">
        <f t="shared" si="63"/>
        <v/>
      </c>
      <c r="O568" s="363" t="str">
        <f t="shared" si="66"/>
        <v/>
      </c>
    </row>
    <row r="569" spans="2:15" ht="30">
      <c r="B569" s="244">
        <f>1+B567</f>
        <v>530</v>
      </c>
      <c r="C569" s="220" t="s">
        <v>427</v>
      </c>
      <c r="D569" s="220" t="s">
        <v>119</v>
      </c>
      <c r="E569" s="219" t="s">
        <v>428</v>
      </c>
      <c r="F569" s="220" t="s">
        <v>478</v>
      </c>
      <c r="G569" s="378">
        <v>100</v>
      </c>
      <c r="H569" s="378">
        <v>250</v>
      </c>
      <c r="I569" s="378">
        <v>0</v>
      </c>
      <c r="J569" s="237">
        <f t="shared" si="62"/>
        <v>350</v>
      </c>
      <c r="K569" s="232">
        <v>25.18</v>
      </c>
      <c r="L569" s="249">
        <f t="shared" si="65"/>
        <v>32.86</v>
      </c>
      <c r="M569" s="248">
        <f t="shared" si="69"/>
        <v>11501</v>
      </c>
      <c r="N569" s="40" t="str">
        <f t="shared" si="63"/>
        <v>Ok!</v>
      </c>
      <c r="O569" s="161" t="str">
        <f t="shared" si="66"/>
        <v>Ok!</v>
      </c>
    </row>
    <row r="570" spans="2:15" ht="30">
      <c r="B570" s="244">
        <f>1+B569</f>
        <v>531</v>
      </c>
      <c r="C570" s="220">
        <v>84089</v>
      </c>
      <c r="D570" s="220" t="s">
        <v>119</v>
      </c>
      <c r="E570" s="219" t="s">
        <v>430</v>
      </c>
      <c r="F570" s="220" t="s">
        <v>478</v>
      </c>
      <c r="G570" s="378">
        <v>100</v>
      </c>
      <c r="H570" s="378">
        <v>250</v>
      </c>
      <c r="I570" s="378">
        <v>0</v>
      </c>
      <c r="J570" s="237">
        <f t="shared" si="62"/>
        <v>350</v>
      </c>
      <c r="K570" s="232">
        <v>96.39</v>
      </c>
      <c r="L570" s="249">
        <f t="shared" si="65"/>
        <v>125.8</v>
      </c>
      <c r="M570" s="248">
        <f t="shared" si="69"/>
        <v>44030</v>
      </c>
      <c r="N570" s="40" t="str">
        <f t="shared" si="63"/>
        <v>Ok!</v>
      </c>
      <c r="O570" s="161" t="str">
        <f t="shared" si="66"/>
        <v>Ok!</v>
      </c>
    </row>
    <row r="571" spans="2:15" ht="30">
      <c r="B571" s="244">
        <f>1+B570</f>
        <v>532</v>
      </c>
      <c r="C571" s="242">
        <v>88648</v>
      </c>
      <c r="D571" s="242"/>
      <c r="E571" s="241" t="s">
        <v>1234</v>
      </c>
      <c r="F571" s="242" t="s">
        <v>478</v>
      </c>
      <c r="G571" s="378">
        <v>50</v>
      </c>
      <c r="H571" s="378">
        <v>300</v>
      </c>
      <c r="I571" s="378">
        <v>0</v>
      </c>
      <c r="J571" s="237">
        <f t="shared" si="62"/>
        <v>350</v>
      </c>
      <c r="K571" s="243">
        <v>5.89</v>
      </c>
      <c r="L571" s="249">
        <f t="shared" si="65"/>
        <v>7.69</v>
      </c>
      <c r="M571" s="248">
        <f t="shared" si="69"/>
        <v>2691.5</v>
      </c>
      <c r="N571" s="40"/>
      <c r="O571" s="161" t="str">
        <f t="shared" si="66"/>
        <v>Ok!</v>
      </c>
    </row>
    <row r="572" spans="2:15" ht="15" customHeight="1">
      <c r="B572" s="244">
        <f>1+B571</f>
        <v>533</v>
      </c>
      <c r="C572" s="220" t="s">
        <v>432</v>
      </c>
      <c r="D572" s="220" t="s">
        <v>119</v>
      </c>
      <c r="E572" s="219" t="s">
        <v>433</v>
      </c>
      <c r="F572" s="220" t="s">
        <v>478</v>
      </c>
      <c r="G572" s="378">
        <v>200</v>
      </c>
      <c r="H572" s="378">
        <v>300</v>
      </c>
      <c r="I572" s="378">
        <v>0</v>
      </c>
      <c r="J572" s="237">
        <f t="shared" si="62"/>
        <v>500</v>
      </c>
      <c r="K572" s="232">
        <v>15.94</v>
      </c>
      <c r="L572" s="249">
        <f t="shared" si="65"/>
        <v>20.8</v>
      </c>
      <c r="M572" s="248">
        <f t="shared" si="69"/>
        <v>10400</v>
      </c>
      <c r="N572" s="40" t="str">
        <f t="shared" ref="N572:N606" si="70">IF(ISBLANK(D572),"",IF(D572="sinapi","Ok!","COMPOSIÇÃO!"))</f>
        <v>Ok!</v>
      </c>
      <c r="O572" s="161" t="str">
        <f t="shared" si="66"/>
        <v>Ok!</v>
      </c>
    </row>
    <row r="573" spans="2:15" s="361" customFormat="1" ht="15.75">
      <c r="B573" s="356" t="s">
        <v>1852</v>
      </c>
      <c r="C573" s="351" t="s">
        <v>434</v>
      </c>
      <c r="D573" s="357"/>
      <c r="E573" s="357"/>
      <c r="F573" s="357"/>
      <c r="G573" s="376"/>
      <c r="H573" s="376"/>
      <c r="I573" s="376"/>
      <c r="J573" s="237">
        <f t="shared" si="62"/>
        <v>0</v>
      </c>
      <c r="K573" s="358"/>
      <c r="L573" s="359" t="str">
        <f t="shared" si="65"/>
        <v/>
      </c>
      <c r="M573" s="360">
        <f>SUM(M574:M583)</f>
        <v>66491.600000000006</v>
      </c>
      <c r="N573" s="362" t="str">
        <f t="shared" si="70"/>
        <v/>
      </c>
      <c r="O573" s="363" t="str">
        <f t="shared" si="66"/>
        <v/>
      </c>
    </row>
    <row r="574" spans="2:15" ht="60">
      <c r="B574" s="244">
        <f>1+B572</f>
        <v>534</v>
      </c>
      <c r="C574" s="220">
        <v>87878</v>
      </c>
      <c r="D574" s="220" t="s">
        <v>119</v>
      </c>
      <c r="E574" s="219" t="s">
        <v>1236</v>
      </c>
      <c r="F574" s="220" t="s">
        <v>1202</v>
      </c>
      <c r="G574" s="378">
        <v>100</v>
      </c>
      <c r="H574" s="378">
        <v>0</v>
      </c>
      <c r="I574" s="378">
        <v>0</v>
      </c>
      <c r="J574" s="237">
        <f t="shared" si="62"/>
        <v>100</v>
      </c>
      <c r="K574" s="232">
        <v>2.88</v>
      </c>
      <c r="L574" s="249">
        <f t="shared" si="65"/>
        <v>3.76</v>
      </c>
      <c r="M574" s="248">
        <f t="shared" si="69"/>
        <v>376</v>
      </c>
      <c r="N574" s="40" t="str">
        <f t="shared" si="70"/>
        <v>Ok!</v>
      </c>
      <c r="O574" s="161" t="str">
        <f t="shared" si="66"/>
        <v>Ok!</v>
      </c>
    </row>
    <row r="575" spans="2:15" ht="60">
      <c r="B575" s="244">
        <f>B574+1</f>
        <v>535</v>
      </c>
      <c r="C575" s="220">
        <v>87893</v>
      </c>
      <c r="D575" s="220" t="s">
        <v>119</v>
      </c>
      <c r="E575" s="219" t="s">
        <v>1235</v>
      </c>
      <c r="F575" s="220" t="s">
        <v>1202</v>
      </c>
      <c r="G575" s="378">
        <v>100</v>
      </c>
      <c r="H575" s="378">
        <v>0</v>
      </c>
      <c r="I575" s="378">
        <v>0</v>
      </c>
      <c r="J575" s="237">
        <f t="shared" si="62"/>
        <v>100</v>
      </c>
      <c r="K575" s="232">
        <v>4.3499999999999996</v>
      </c>
      <c r="L575" s="249">
        <f t="shared" si="65"/>
        <v>5.68</v>
      </c>
      <c r="M575" s="248">
        <f t="shared" si="69"/>
        <v>568</v>
      </c>
      <c r="N575" s="40" t="str">
        <f t="shared" si="70"/>
        <v>Ok!</v>
      </c>
      <c r="O575" s="161" t="str">
        <f t="shared" si="66"/>
        <v>Ok!</v>
      </c>
    </row>
    <row r="576" spans="2:15" ht="60">
      <c r="B576" s="244">
        <f t="shared" ref="B576:B583" si="71">B575+1</f>
        <v>536</v>
      </c>
      <c r="C576" s="220">
        <v>87904</v>
      </c>
      <c r="D576" s="220" t="s">
        <v>119</v>
      </c>
      <c r="E576" s="219" t="s">
        <v>440</v>
      </c>
      <c r="F576" s="220" t="s">
        <v>1202</v>
      </c>
      <c r="G576" s="378">
        <v>100</v>
      </c>
      <c r="H576" s="378">
        <v>0</v>
      </c>
      <c r="I576" s="378">
        <v>0</v>
      </c>
      <c r="J576" s="237">
        <f t="shared" si="62"/>
        <v>100</v>
      </c>
      <c r="K576" s="232">
        <v>5.59</v>
      </c>
      <c r="L576" s="249">
        <f t="shared" si="65"/>
        <v>7.3</v>
      </c>
      <c r="M576" s="248">
        <f t="shared" si="69"/>
        <v>730</v>
      </c>
      <c r="N576" s="40" t="str">
        <f t="shared" si="70"/>
        <v>Ok!</v>
      </c>
      <c r="O576" s="161" t="str">
        <f t="shared" si="66"/>
        <v>Ok!</v>
      </c>
    </row>
    <row r="577" spans="2:15" ht="75">
      <c r="B577" s="244">
        <f t="shared" si="71"/>
        <v>537</v>
      </c>
      <c r="C577" s="220">
        <v>87546</v>
      </c>
      <c r="D577" s="220" t="s">
        <v>119</v>
      </c>
      <c r="E577" s="219" t="s">
        <v>442</v>
      </c>
      <c r="F577" s="220" t="s">
        <v>1202</v>
      </c>
      <c r="G577" s="378">
        <v>100</v>
      </c>
      <c r="H577" s="378">
        <v>0</v>
      </c>
      <c r="I577" s="378">
        <v>0</v>
      </c>
      <c r="J577" s="237">
        <f t="shared" si="62"/>
        <v>100</v>
      </c>
      <c r="K577" s="232">
        <v>17.84</v>
      </c>
      <c r="L577" s="249">
        <f t="shared" si="65"/>
        <v>23.28</v>
      </c>
      <c r="M577" s="248">
        <f t="shared" si="69"/>
        <v>2328</v>
      </c>
      <c r="N577" s="40" t="str">
        <f t="shared" si="70"/>
        <v>Ok!</v>
      </c>
      <c r="O577" s="161" t="str">
        <f t="shared" si="66"/>
        <v>Ok!</v>
      </c>
    </row>
    <row r="578" spans="2:15" ht="75">
      <c r="B578" s="244">
        <f t="shared" si="71"/>
        <v>538</v>
      </c>
      <c r="C578" s="220">
        <v>87550</v>
      </c>
      <c r="D578" s="220" t="s">
        <v>119</v>
      </c>
      <c r="E578" s="219" t="s">
        <v>444</v>
      </c>
      <c r="F578" s="220" t="s">
        <v>1202</v>
      </c>
      <c r="G578" s="378">
        <v>100</v>
      </c>
      <c r="H578" s="378">
        <v>300</v>
      </c>
      <c r="I578" s="378">
        <v>0</v>
      </c>
      <c r="J578" s="237">
        <f t="shared" si="62"/>
        <v>400</v>
      </c>
      <c r="K578" s="232">
        <v>14.95</v>
      </c>
      <c r="L578" s="249">
        <f t="shared" si="65"/>
        <v>19.510000000000002</v>
      </c>
      <c r="M578" s="248">
        <f t="shared" si="69"/>
        <v>7804.0000000000009</v>
      </c>
      <c r="N578" s="40" t="str">
        <f t="shared" si="70"/>
        <v>Ok!</v>
      </c>
      <c r="O578" s="161" t="str">
        <f t="shared" si="66"/>
        <v>Ok!</v>
      </c>
    </row>
    <row r="579" spans="2:15" ht="60">
      <c r="B579" s="244">
        <f t="shared" si="71"/>
        <v>539</v>
      </c>
      <c r="C579" s="220">
        <v>87777</v>
      </c>
      <c r="D579" s="220" t="s">
        <v>119</v>
      </c>
      <c r="E579" s="219" t="s">
        <v>446</v>
      </c>
      <c r="F579" s="220" t="s">
        <v>1202</v>
      </c>
      <c r="G579" s="378">
        <v>100</v>
      </c>
      <c r="H579" s="378">
        <v>300</v>
      </c>
      <c r="I579" s="378">
        <v>0</v>
      </c>
      <c r="J579" s="237">
        <f t="shared" si="62"/>
        <v>400</v>
      </c>
      <c r="K579" s="232">
        <v>35.4</v>
      </c>
      <c r="L579" s="249">
        <f t="shared" si="65"/>
        <v>46.2</v>
      </c>
      <c r="M579" s="248">
        <f t="shared" si="69"/>
        <v>18480</v>
      </c>
      <c r="N579" s="40" t="str">
        <f t="shared" si="70"/>
        <v>Ok!</v>
      </c>
      <c r="O579" s="161" t="str">
        <f t="shared" si="66"/>
        <v>Ok!</v>
      </c>
    </row>
    <row r="580" spans="2:15" ht="60">
      <c r="B580" s="244">
        <f t="shared" si="71"/>
        <v>540</v>
      </c>
      <c r="C580" s="220">
        <v>87794</v>
      </c>
      <c r="D580" s="220" t="s">
        <v>119</v>
      </c>
      <c r="E580" s="219" t="s">
        <v>448</v>
      </c>
      <c r="F580" s="220" t="s">
        <v>1202</v>
      </c>
      <c r="G580" s="378">
        <v>100</v>
      </c>
      <c r="H580" s="378">
        <v>300</v>
      </c>
      <c r="I580" s="378">
        <v>0</v>
      </c>
      <c r="J580" s="237">
        <f t="shared" si="62"/>
        <v>400</v>
      </c>
      <c r="K580" s="232">
        <v>24.41</v>
      </c>
      <c r="L580" s="249">
        <f t="shared" si="65"/>
        <v>31.86</v>
      </c>
      <c r="M580" s="248">
        <f t="shared" si="69"/>
        <v>12744</v>
      </c>
      <c r="N580" s="40" t="str">
        <f t="shared" si="70"/>
        <v>Ok!</v>
      </c>
      <c r="O580" s="161" t="str">
        <f t="shared" si="66"/>
        <v>Ok!</v>
      </c>
    </row>
    <row r="581" spans="2:15" ht="45">
      <c r="B581" s="244">
        <f t="shared" si="71"/>
        <v>541</v>
      </c>
      <c r="C581" s="220">
        <v>75481</v>
      </c>
      <c r="D581" s="220" t="s">
        <v>119</v>
      </c>
      <c r="E581" s="219" t="s">
        <v>450</v>
      </c>
      <c r="F581" s="220" t="s">
        <v>1202</v>
      </c>
      <c r="G581" s="378">
        <v>300</v>
      </c>
      <c r="H581" s="378">
        <v>100</v>
      </c>
      <c r="I581" s="378">
        <v>0</v>
      </c>
      <c r="J581" s="237">
        <f t="shared" si="62"/>
        <v>400</v>
      </c>
      <c r="K581" s="232">
        <v>13.64</v>
      </c>
      <c r="L581" s="249">
        <f t="shared" si="65"/>
        <v>17.8</v>
      </c>
      <c r="M581" s="248">
        <f t="shared" si="69"/>
        <v>7120</v>
      </c>
      <c r="N581" s="40" t="str">
        <f t="shared" si="70"/>
        <v>Ok!</v>
      </c>
      <c r="O581" s="161" t="str">
        <f t="shared" si="66"/>
        <v>Ok!</v>
      </c>
    </row>
    <row r="582" spans="2:15" ht="60">
      <c r="B582" s="244">
        <f t="shared" si="71"/>
        <v>542</v>
      </c>
      <c r="C582" s="220">
        <v>87265</v>
      </c>
      <c r="D582" s="220" t="s">
        <v>119</v>
      </c>
      <c r="E582" s="219" t="s">
        <v>1209</v>
      </c>
      <c r="F582" s="220" t="s">
        <v>1202</v>
      </c>
      <c r="G582" s="378">
        <v>20</v>
      </c>
      <c r="H582" s="378">
        <v>100</v>
      </c>
      <c r="I582" s="378">
        <v>0</v>
      </c>
      <c r="J582" s="237">
        <f t="shared" si="62"/>
        <v>120</v>
      </c>
      <c r="K582" s="232">
        <v>50.06</v>
      </c>
      <c r="L582" s="249">
        <f t="shared" si="65"/>
        <v>65.33</v>
      </c>
      <c r="M582" s="248">
        <f t="shared" si="69"/>
        <v>7839.5999999999995</v>
      </c>
      <c r="N582" s="40" t="str">
        <f t="shared" si="70"/>
        <v>Ok!</v>
      </c>
      <c r="O582" s="161" t="str">
        <f t="shared" si="66"/>
        <v>Ok!</v>
      </c>
    </row>
    <row r="583" spans="2:15" ht="60">
      <c r="B583" s="244">
        <f t="shared" si="71"/>
        <v>543</v>
      </c>
      <c r="C583" s="220">
        <v>87267</v>
      </c>
      <c r="D583" s="220" t="s">
        <v>119</v>
      </c>
      <c r="E583" s="219" t="s">
        <v>1210</v>
      </c>
      <c r="F583" s="220" t="s">
        <v>1202</v>
      </c>
      <c r="G583" s="378">
        <v>20</v>
      </c>
      <c r="H583" s="378">
        <v>100</v>
      </c>
      <c r="I583" s="378">
        <v>0</v>
      </c>
      <c r="J583" s="237">
        <f t="shared" si="62"/>
        <v>120</v>
      </c>
      <c r="K583" s="232">
        <v>54.29</v>
      </c>
      <c r="L583" s="249">
        <f t="shared" si="65"/>
        <v>70.849999999999994</v>
      </c>
      <c r="M583" s="248">
        <f t="shared" si="69"/>
        <v>8502</v>
      </c>
      <c r="N583" s="40" t="str">
        <f t="shared" si="70"/>
        <v>Ok!</v>
      </c>
      <c r="O583" s="161" t="str">
        <f t="shared" si="66"/>
        <v>Ok!</v>
      </c>
    </row>
    <row r="584" spans="2:15" s="361" customFormat="1" ht="15.75">
      <c r="B584" s="356" t="s">
        <v>1853</v>
      </c>
      <c r="C584" s="351" t="s">
        <v>423</v>
      </c>
      <c r="D584" s="357"/>
      <c r="E584" s="357"/>
      <c r="F584" s="357"/>
      <c r="G584" s="376"/>
      <c r="H584" s="376"/>
      <c r="I584" s="376"/>
      <c r="J584" s="237">
        <f t="shared" si="62"/>
        <v>0</v>
      </c>
      <c r="K584" s="358"/>
      <c r="L584" s="359" t="str">
        <f t="shared" si="65"/>
        <v/>
      </c>
      <c r="M584" s="360">
        <f>SUM(M585:M600)</f>
        <v>105077.5</v>
      </c>
      <c r="N584" s="362" t="str">
        <f t="shared" si="70"/>
        <v/>
      </c>
      <c r="O584" s="363" t="str">
        <f t="shared" si="66"/>
        <v/>
      </c>
    </row>
    <row r="585" spans="2:15" ht="30">
      <c r="B585" s="244">
        <f>1+B583</f>
        <v>544</v>
      </c>
      <c r="C585" s="220">
        <v>88497</v>
      </c>
      <c r="D585" s="220" t="s">
        <v>119</v>
      </c>
      <c r="E585" s="219" t="s">
        <v>268</v>
      </c>
      <c r="F585" s="220" t="s">
        <v>1202</v>
      </c>
      <c r="G585" s="378">
        <v>500</v>
      </c>
      <c r="H585" s="378">
        <v>300</v>
      </c>
      <c r="I585" s="378">
        <v>0</v>
      </c>
      <c r="J585" s="237">
        <f t="shared" si="62"/>
        <v>800</v>
      </c>
      <c r="K585" s="232">
        <v>8.6300000000000008</v>
      </c>
      <c r="L585" s="249">
        <f t="shared" si="65"/>
        <v>11.26</v>
      </c>
      <c r="M585" s="248">
        <f t="shared" si="69"/>
        <v>9008</v>
      </c>
      <c r="N585" s="40" t="str">
        <f t="shared" si="70"/>
        <v>Ok!</v>
      </c>
      <c r="O585" s="161" t="str">
        <f t="shared" si="66"/>
        <v>Ok!</v>
      </c>
    </row>
    <row r="586" spans="2:15" ht="15.75">
      <c r="B586" s="244">
        <f>B585+1</f>
        <v>545</v>
      </c>
      <c r="C586" s="220">
        <v>150586</v>
      </c>
      <c r="D586" s="220" t="s">
        <v>122</v>
      </c>
      <c r="E586" s="219" t="s">
        <v>1163</v>
      </c>
      <c r="F586" s="220" t="s">
        <v>1202</v>
      </c>
      <c r="G586" s="378">
        <v>500</v>
      </c>
      <c r="H586" s="378">
        <v>300</v>
      </c>
      <c r="I586" s="378">
        <v>0</v>
      </c>
      <c r="J586" s="237">
        <f t="shared" si="62"/>
        <v>800</v>
      </c>
      <c r="K586" s="232">
        <f>ROUND('CUSTO UNITÁRIO'!G1075,2)</f>
        <v>12.81</v>
      </c>
      <c r="L586" s="249">
        <f t="shared" si="65"/>
        <v>16.72</v>
      </c>
      <c r="M586" s="248">
        <f t="shared" si="69"/>
        <v>13376</v>
      </c>
      <c r="N586" s="40" t="str">
        <f t="shared" si="70"/>
        <v>COMPOSIÇÃO!</v>
      </c>
      <c r="O586" s="161" t="str">
        <f t="shared" si="66"/>
        <v>Ok!</v>
      </c>
    </row>
    <row r="587" spans="2:15" ht="30">
      <c r="B587" s="244">
        <f t="shared" ref="B587:B600" si="72">B586+1</f>
        <v>546</v>
      </c>
      <c r="C587" s="220">
        <v>88487</v>
      </c>
      <c r="D587" s="220" t="s">
        <v>119</v>
      </c>
      <c r="E587" s="219" t="s">
        <v>1252</v>
      </c>
      <c r="F587" s="220" t="s">
        <v>1202</v>
      </c>
      <c r="G587" s="378">
        <v>1000</v>
      </c>
      <c r="H587" s="378">
        <v>500</v>
      </c>
      <c r="I587" s="378">
        <v>0</v>
      </c>
      <c r="J587" s="237">
        <f t="shared" si="62"/>
        <v>1500</v>
      </c>
      <c r="K587" s="232">
        <v>8.32</v>
      </c>
      <c r="L587" s="249">
        <f t="shared" si="65"/>
        <v>10.86</v>
      </c>
      <c r="M587" s="248">
        <f t="shared" si="69"/>
        <v>16290</v>
      </c>
      <c r="N587" s="40" t="str">
        <f t="shared" si="70"/>
        <v>Ok!</v>
      </c>
      <c r="O587" s="161" t="str">
        <f t="shared" si="66"/>
        <v>Ok!</v>
      </c>
    </row>
    <row r="588" spans="2:15" ht="15.75">
      <c r="B588" s="244">
        <f t="shared" si="72"/>
        <v>547</v>
      </c>
      <c r="C588" s="220">
        <v>150131</v>
      </c>
      <c r="D588" s="220" t="s">
        <v>122</v>
      </c>
      <c r="E588" s="219" t="s">
        <v>1164</v>
      </c>
      <c r="F588" s="220" t="s">
        <v>1202</v>
      </c>
      <c r="G588" s="378">
        <v>50</v>
      </c>
      <c r="H588" s="378">
        <v>0</v>
      </c>
      <c r="I588" s="378">
        <v>0</v>
      </c>
      <c r="J588" s="237">
        <f t="shared" si="62"/>
        <v>50</v>
      </c>
      <c r="K588" s="232">
        <f>ROUND('CUSTO UNITÁRIO'!G1088,2)</f>
        <v>24.7</v>
      </c>
      <c r="L588" s="249">
        <f t="shared" si="65"/>
        <v>32.24</v>
      </c>
      <c r="M588" s="248">
        <f t="shared" si="69"/>
        <v>1612</v>
      </c>
      <c r="N588" s="40" t="str">
        <f t="shared" si="70"/>
        <v>COMPOSIÇÃO!</v>
      </c>
      <c r="O588" s="161" t="str">
        <f t="shared" si="66"/>
        <v>Ok!</v>
      </c>
    </row>
    <row r="589" spans="2:15" ht="30">
      <c r="B589" s="244">
        <f t="shared" si="72"/>
        <v>548</v>
      </c>
      <c r="C589" s="220">
        <v>88488</v>
      </c>
      <c r="D589" s="220" t="s">
        <v>119</v>
      </c>
      <c r="E589" s="219" t="s">
        <v>1250</v>
      </c>
      <c r="F589" s="220" t="s">
        <v>1202</v>
      </c>
      <c r="G589" s="378">
        <v>500</v>
      </c>
      <c r="H589" s="378">
        <v>300</v>
      </c>
      <c r="I589" s="378">
        <v>0</v>
      </c>
      <c r="J589" s="237">
        <f t="shared" si="62"/>
        <v>800</v>
      </c>
      <c r="K589" s="232">
        <v>11.44</v>
      </c>
      <c r="L589" s="249">
        <f t="shared" si="65"/>
        <v>14.93</v>
      </c>
      <c r="M589" s="248">
        <f t="shared" si="69"/>
        <v>11944</v>
      </c>
      <c r="N589" s="40" t="str">
        <f t="shared" si="70"/>
        <v>Ok!</v>
      </c>
      <c r="O589" s="161" t="str">
        <f t="shared" si="66"/>
        <v>Ok!</v>
      </c>
    </row>
    <row r="590" spans="2:15" ht="30">
      <c r="B590" s="244">
        <f t="shared" si="72"/>
        <v>549</v>
      </c>
      <c r="C590" s="220">
        <v>88489</v>
      </c>
      <c r="D590" s="220" t="s">
        <v>119</v>
      </c>
      <c r="E590" s="219" t="s">
        <v>1251</v>
      </c>
      <c r="F590" s="220" t="s">
        <v>1202</v>
      </c>
      <c r="G590" s="378">
        <v>1000</v>
      </c>
      <c r="H590" s="378">
        <v>500</v>
      </c>
      <c r="I590" s="378">
        <v>0</v>
      </c>
      <c r="J590" s="237">
        <f t="shared" si="62"/>
        <v>1500</v>
      </c>
      <c r="K590" s="232">
        <v>10.34</v>
      </c>
      <c r="L590" s="249">
        <f t="shared" si="65"/>
        <v>13.49</v>
      </c>
      <c r="M590" s="248">
        <f t="shared" si="69"/>
        <v>20235</v>
      </c>
      <c r="N590" s="40" t="str">
        <f t="shared" si="70"/>
        <v>Ok!</v>
      </c>
      <c r="O590" s="161" t="str">
        <f t="shared" si="66"/>
        <v>Ok!</v>
      </c>
    </row>
    <row r="591" spans="2:15">
      <c r="B591" s="244">
        <f t="shared" si="72"/>
        <v>550</v>
      </c>
      <c r="C591" s="220">
        <v>84657</v>
      </c>
      <c r="D591" s="220" t="s">
        <v>119</v>
      </c>
      <c r="E591" s="219" t="s">
        <v>282</v>
      </c>
      <c r="F591" s="220" t="s">
        <v>1202</v>
      </c>
      <c r="G591" s="378">
        <v>200</v>
      </c>
      <c r="H591" s="378">
        <v>100</v>
      </c>
      <c r="I591" s="378">
        <v>0</v>
      </c>
      <c r="J591" s="237">
        <f t="shared" si="62"/>
        <v>300</v>
      </c>
      <c r="K591" s="232">
        <v>6.87</v>
      </c>
      <c r="L591" s="249">
        <f t="shared" si="65"/>
        <v>8.9700000000000006</v>
      </c>
      <c r="M591" s="248">
        <f t="shared" si="69"/>
        <v>2691</v>
      </c>
      <c r="N591" s="40" t="str">
        <f t="shared" si="70"/>
        <v>Ok!</v>
      </c>
      <c r="O591" s="161" t="str">
        <f t="shared" si="66"/>
        <v>Ok!</v>
      </c>
    </row>
    <row r="592" spans="2:15" ht="30">
      <c r="B592" s="244">
        <f t="shared" si="72"/>
        <v>551</v>
      </c>
      <c r="C592" s="220">
        <v>88413</v>
      </c>
      <c r="D592" s="220" t="s">
        <v>119</v>
      </c>
      <c r="E592" s="219" t="s">
        <v>284</v>
      </c>
      <c r="F592" s="220" t="s">
        <v>1202</v>
      </c>
      <c r="G592" s="378">
        <v>200</v>
      </c>
      <c r="H592" s="378">
        <v>200</v>
      </c>
      <c r="I592" s="378">
        <v>0</v>
      </c>
      <c r="J592" s="237">
        <f t="shared" si="62"/>
        <v>400</v>
      </c>
      <c r="K592" s="232">
        <v>2.59</v>
      </c>
      <c r="L592" s="249">
        <f t="shared" si="65"/>
        <v>3.38</v>
      </c>
      <c r="M592" s="248">
        <f t="shared" si="69"/>
        <v>1352</v>
      </c>
      <c r="N592" s="40" t="str">
        <f t="shared" si="70"/>
        <v>Ok!</v>
      </c>
      <c r="O592" s="161" t="str">
        <f t="shared" si="66"/>
        <v>Ok!</v>
      </c>
    </row>
    <row r="593" spans="2:16" ht="30">
      <c r="B593" s="244">
        <f t="shared" si="72"/>
        <v>552</v>
      </c>
      <c r="C593" s="220">
        <v>84678</v>
      </c>
      <c r="D593" s="220" t="s">
        <v>119</v>
      </c>
      <c r="E593" s="219" t="s">
        <v>286</v>
      </c>
      <c r="F593" s="220" t="s">
        <v>1202</v>
      </c>
      <c r="G593" s="378">
        <v>50</v>
      </c>
      <c r="H593" s="378">
        <v>50</v>
      </c>
      <c r="I593" s="378">
        <v>0</v>
      </c>
      <c r="J593" s="237">
        <f t="shared" si="62"/>
        <v>100</v>
      </c>
      <c r="K593" s="232">
        <v>13.49</v>
      </c>
      <c r="L593" s="249">
        <f t="shared" si="65"/>
        <v>17.61</v>
      </c>
      <c r="M593" s="248">
        <f t="shared" si="69"/>
        <v>1761</v>
      </c>
      <c r="N593" s="40" t="str">
        <f t="shared" si="70"/>
        <v>Ok!</v>
      </c>
      <c r="O593" s="161" t="str">
        <f t="shared" si="66"/>
        <v>Ok!</v>
      </c>
    </row>
    <row r="594" spans="2:16" ht="15.75">
      <c r="B594" s="244">
        <f t="shared" si="72"/>
        <v>553</v>
      </c>
      <c r="C594" s="220">
        <v>150134</v>
      </c>
      <c r="D594" s="220" t="s">
        <v>122</v>
      </c>
      <c r="E594" s="219" t="s">
        <v>1165</v>
      </c>
      <c r="F594" s="220" t="s">
        <v>1202</v>
      </c>
      <c r="G594" s="378">
        <v>10</v>
      </c>
      <c r="H594" s="378">
        <v>10</v>
      </c>
      <c r="I594" s="378">
        <v>0</v>
      </c>
      <c r="J594" s="237">
        <f t="shared" si="62"/>
        <v>20</v>
      </c>
      <c r="K594" s="232">
        <f>ROUND('CUSTO UNITÁRIO'!G1102,2)</f>
        <v>27.05</v>
      </c>
      <c r="L594" s="249">
        <f t="shared" si="65"/>
        <v>35.299999999999997</v>
      </c>
      <c r="M594" s="248">
        <f t="shared" si="69"/>
        <v>706</v>
      </c>
      <c r="N594" s="40" t="str">
        <f t="shared" si="70"/>
        <v>COMPOSIÇÃO!</v>
      </c>
      <c r="O594" s="161" t="str">
        <f t="shared" si="66"/>
        <v>Ok!</v>
      </c>
    </row>
    <row r="595" spans="2:16" ht="15.75">
      <c r="B595" s="244">
        <f t="shared" si="72"/>
        <v>554</v>
      </c>
      <c r="C595" s="220">
        <v>150302</v>
      </c>
      <c r="D595" s="220" t="s">
        <v>122</v>
      </c>
      <c r="E595" s="219" t="s">
        <v>1166</v>
      </c>
      <c r="F595" s="220" t="s">
        <v>1202</v>
      </c>
      <c r="G595" s="378">
        <v>10</v>
      </c>
      <c r="H595" s="378">
        <v>10</v>
      </c>
      <c r="I595" s="378">
        <v>0</v>
      </c>
      <c r="J595" s="237">
        <f t="shared" ref="J595:J622" si="73">SUM(G595:I595)</f>
        <v>20</v>
      </c>
      <c r="K595" s="232">
        <f>ROUND('CUSTO UNITÁRIO'!G1115,2)</f>
        <v>21.62</v>
      </c>
      <c r="L595" s="249">
        <f t="shared" si="65"/>
        <v>28.22</v>
      </c>
      <c r="M595" s="248">
        <f t="shared" si="69"/>
        <v>564.4</v>
      </c>
      <c r="N595" s="40" t="str">
        <f t="shared" si="70"/>
        <v>COMPOSIÇÃO!</v>
      </c>
      <c r="O595" s="161" t="str">
        <f t="shared" si="66"/>
        <v>Ok!</v>
      </c>
    </row>
    <row r="596" spans="2:16" ht="30">
      <c r="B596" s="244">
        <f t="shared" si="72"/>
        <v>555</v>
      </c>
      <c r="C596" s="220" t="s">
        <v>167</v>
      </c>
      <c r="D596" s="220" t="s">
        <v>119</v>
      </c>
      <c r="E596" s="219" t="s">
        <v>166</v>
      </c>
      <c r="F596" s="220" t="s">
        <v>1202</v>
      </c>
      <c r="G596" s="378">
        <v>20</v>
      </c>
      <c r="H596" s="378">
        <v>20</v>
      </c>
      <c r="I596" s="378">
        <v>0</v>
      </c>
      <c r="J596" s="237">
        <f t="shared" si="73"/>
        <v>40</v>
      </c>
      <c r="K596" s="232">
        <v>24.51</v>
      </c>
      <c r="L596" s="249">
        <f t="shared" si="65"/>
        <v>31.99</v>
      </c>
      <c r="M596" s="248">
        <f t="shared" si="69"/>
        <v>1279.5999999999999</v>
      </c>
      <c r="N596" s="40" t="str">
        <f t="shared" si="70"/>
        <v>Ok!</v>
      </c>
      <c r="O596" s="161" t="str">
        <f t="shared" si="66"/>
        <v>Ok!</v>
      </c>
    </row>
    <row r="597" spans="2:16" ht="30">
      <c r="B597" s="244">
        <f t="shared" si="72"/>
        <v>556</v>
      </c>
      <c r="C597" s="220">
        <v>84660</v>
      </c>
      <c r="D597" s="220" t="s">
        <v>119</v>
      </c>
      <c r="E597" s="219" t="s">
        <v>292</v>
      </c>
      <c r="F597" s="220" t="s">
        <v>1202</v>
      </c>
      <c r="G597" s="378">
        <v>50</v>
      </c>
      <c r="H597" s="378">
        <v>50</v>
      </c>
      <c r="I597" s="378">
        <v>0</v>
      </c>
      <c r="J597" s="237">
        <f t="shared" si="73"/>
        <v>100</v>
      </c>
      <c r="K597" s="232">
        <v>5.13</v>
      </c>
      <c r="L597" s="249">
        <f t="shared" si="65"/>
        <v>6.7</v>
      </c>
      <c r="M597" s="248">
        <f t="shared" si="69"/>
        <v>670</v>
      </c>
      <c r="N597" s="40" t="str">
        <f t="shared" si="70"/>
        <v>Ok!</v>
      </c>
      <c r="O597" s="161" t="str">
        <f t="shared" si="66"/>
        <v>Ok!</v>
      </c>
    </row>
    <row r="598" spans="2:16" ht="29.25" customHeight="1">
      <c r="B598" s="244">
        <f t="shared" si="72"/>
        <v>557</v>
      </c>
      <c r="C598" s="220" t="s">
        <v>294</v>
      </c>
      <c r="D598" s="220" t="s">
        <v>119</v>
      </c>
      <c r="E598" s="219" t="s">
        <v>295</v>
      </c>
      <c r="F598" s="220" t="s">
        <v>1202</v>
      </c>
      <c r="G598" s="378">
        <v>100</v>
      </c>
      <c r="H598" s="378">
        <v>100</v>
      </c>
      <c r="I598" s="378">
        <v>0</v>
      </c>
      <c r="J598" s="237">
        <f t="shared" si="73"/>
        <v>200</v>
      </c>
      <c r="K598" s="232">
        <v>10.56</v>
      </c>
      <c r="L598" s="249">
        <f t="shared" si="65"/>
        <v>13.78</v>
      </c>
      <c r="M598" s="248">
        <f t="shared" si="69"/>
        <v>2756</v>
      </c>
      <c r="N598" s="40" t="str">
        <f t="shared" si="70"/>
        <v>Ok!</v>
      </c>
      <c r="O598" s="161" t="str">
        <f t="shared" si="66"/>
        <v>Ok!</v>
      </c>
    </row>
    <row r="599" spans="2:16" ht="30">
      <c r="B599" s="244">
        <f t="shared" si="72"/>
        <v>558</v>
      </c>
      <c r="C599" s="220">
        <v>72947</v>
      </c>
      <c r="D599" s="220" t="s">
        <v>119</v>
      </c>
      <c r="E599" s="219" t="s">
        <v>45</v>
      </c>
      <c r="F599" s="220" t="s">
        <v>1202</v>
      </c>
      <c r="G599" s="378">
        <v>50</v>
      </c>
      <c r="H599" s="378">
        <v>300</v>
      </c>
      <c r="I599" s="378">
        <v>0</v>
      </c>
      <c r="J599" s="237">
        <f t="shared" si="73"/>
        <v>350</v>
      </c>
      <c r="K599" s="232">
        <v>18.38</v>
      </c>
      <c r="L599" s="249">
        <f t="shared" si="65"/>
        <v>23.99</v>
      </c>
      <c r="M599" s="248">
        <f t="shared" si="69"/>
        <v>8396.5</v>
      </c>
      <c r="N599" s="40" t="str">
        <f t="shared" si="70"/>
        <v>Ok!</v>
      </c>
      <c r="O599" s="161" t="str">
        <f t="shared" si="66"/>
        <v>Ok!</v>
      </c>
      <c r="P599" s="266"/>
    </row>
    <row r="600" spans="2:16" ht="30">
      <c r="B600" s="244">
        <f t="shared" si="72"/>
        <v>559</v>
      </c>
      <c r="C600" s="220">
        <v>84647</v>
      </c>
      <c r="D600" s="220" t="s">
        <v>119</v>
      </c>
      <c r="E600" s="219" t="s">
        <v>297</v>
      </c>
      <c r="F600" s="220" t="s">
        <v>1202</v>
      </c>
      <c r="G600" s="378">
        <v>50</v>
      </c>
      <c r="H600" s="378">
        <v>50</v>
      </c>
      <c r="I600" s="378">
        <v>0</v>
      </c>
      <c r="J600" s="237">
        <f t="shared" si="73"/>
        <v>100</v>
      </c>
      <c r="K600" s="232">
        <v>95.29</v>
      </c>
      <c r="L600" s="249">
        <f t="shared" si="65"/>
        <v>124.36</v>
      </c>
      <c r="M600" s="248">
        <f t="shared" si="69"/>
        <v>12436</v>
      </c>
      <c r="N600" s="40" t="str">
        <f t="shared" si="70"/>
        <v>Ok!</v>
      </c>
      <c r="O600" s="161" t="str">
        <f t="shared" si="66"/>
        <v>Ok!</v>
      </c>
    </row>
    <row r="601" spans="2:16" s="361" customFormat="1" ht="15.75">
      <c r="B601" s="356" t="s">
        <v>1854</v>
      </c>
      <c r="C601" s="351" t="s">
        <v>263</v>
      </c>
      <c r="D601" s="357"/>
      <c r="E601" s="357"/>
      <c r="F601" s="357"/>
      <c r="G601" s="376"/>
      <c r="H601" s="376"/>
      <c r="I601" s="376"/>
      <c r="J601" s="237">
        <f t="shared" si="73"/>
        <v>0</v>
      </c>
      <c r="K601" s="358"/>
      <c r="L601" s="359" t="str">
        <f t="shared" si="65"/>
        <v/>
      </c>
      <c r="M601" s="360">
        <f>SUM(M602:M609)</f>
        <v>85594.880000000005</v>
      </c>
      <c r="N601" s="362" t="str">
        <f t="shared" si="70"/>
        <v/>
      </c>
      <c r="O601" s="363" t="str">
        <f t="shared" si="66"/>
        <v/>
      </c>
    </row>
    <row r="602" spans="2:16" ht="36.75" customHeight="1">
      <c r="B602" s="244">
        <f>1+B600</f>
        <v>560</v>
      </c>
      <c r="C602" s="220">
        <v>72897</v>
      </c>
      <c r="D602" s="220" t="s">
        <v>119</v>
      </c>
      <c r="E602" s="219" t="s">
        <v>732</v>
      </c>
      <c r="F602" s="220" t="s">
        <v>1211</v>
      </c>
      <c r="G602" s="378">
        <v>76</v>
      </c>
      <c r="H602" s="378">
        <v>100</v>
      </c>
      <c r="I602" s="378">
        <v>0</v>
      </c>
      <c r="J602" s="237">
        <f t="shared" si="73"/>
        <v>176</v>
      </c>
      <c r="K602" s="232">
        <v>16.600000000000001</v>
      </c>
      <c r="L602" s="249">
        <f t="shared" si="65"/>
        <v>21.66</v>
      </c>
      <c r="M602" s="248">
        <f t="shared" si="69"/>
        <v>3812.16</v>
      </c>
      <c r="N602" s="40" t="str">
        <f t="shared" si="70"/>
        <v>Ok!</v>
      </c>
      <c r="O602" s="161" t="str">
        <f t="shared" si="66"/>
        <v>Ok!</v>
      </c>
    </row>
    <row r="603" spans="2:16" ht="30">
      <c r="B603" s="244">
        <f>B602+1</f>
        <v>561</v>
      </c>
      <c r="C603" s="220">
        <v>72900</v>
      </c>
      <c r="D603" s="220" t="s">
        <v>119</v>
      </c>
      <c r="E603" s="219" t="s">
        <v>733</v>
      </c>
      <c r="F603" s="220" t="s">
        <v>1211</v>
      </c>
      <c r="G603" s="378">
        <v>76</v>
      </c>
      <c r="H603" s="378">
        <v>0</v>
      </c>
      <c r="I603" s="378">
        <v>0</v>
      </c>
      <c r="J603" s="237">
        <f t="shared" si="73"/>
        <v>76</v>
      </c>
      <c r="K603" s="232">
        <v>4.88</v>
      </c>
      <c r="L603" s="249">
        <f t="shared" si="65"/>
        <v>6.37</v>
      </c>
      <c r="M603" s="248">
        <f t="shared" si="69"/>
        <v>484.12</v>
      </c>
      <c r="N603" s="40" t="str">
        <f t="shared" si="70"/>
        <v>Ok!</v>
      </c>
      <c r="O603" s="161" t="str">
        <f t="shared" si="66"/>
        <v>Ok!</v>
      </c>
    </row>
    <row r="604" spans="2:16">
      <c r="B604" s="244">
        <f t="shared" ref="B604:B622" si="74">B603+1</f>
        <v>562</v>
      </c>
      <c r="C604" s="220" t="s">
        <v>753</v>
      </c>
      <c r="D604" s="220" t="s">
        <v>119</v>
      </c>
      <c r="E604" s="219" t="s">
        <v>754</v>
      </c>
      <c r="F604" s="220" t="s">
        <v>1211</v>
      </c>
      <c r="G604" s="378">
        <v>10</v>
      </c>
      <c r="H604" s="378">
        <v>0</v>
      </c>
      <c r="I604" s="378">
        <v>0</v>
      </c>
      <c r="J604" s="237">
        <f t="shared" si="73"/>
        <v>10</v>
      </c>
      <c r="K604" s="232">
        <v>47.93</v>
      </c>
      <c r="L604" s="249">
        <f t="shared" si="65"/>
        <v>62.55</v>
      </c>
      <c r="M604" s="248">
        <f t="shared" si="69"/>
        <v>625.5</v>
      </c>
      <c r="N604" s="40" t="str">
        <f t="shared" si="70"/>
        <v>Ok!</v>
      </c>
      <c r="O604" s="161" t="str">
        <f t="shared" si="66"/>
        <v>Ok!</v>
      </c>
    </row>
    <row r="605" spans="2:16" ht="30">
      <c r="B605" s="244">
        <f t="shared" si="74"/>
        <v>563</v>
      </c>
      <c r="C605" s="220">
        <v>83623</v>
      </c>
      <c r="D605" s="220" t="s">
        <v>119</v>
      </c>
      <c r="E605" s="219" t="s">
        <v>763</v>
      </c>
      <c r="F605" s="220" t="s">
        <v>478</v>
      </c>
      <c r="G605" s="378">
        <v>10</v>
      </c>
      <c r="H605" s="378">
        <v>10</v>
      </c>
      <c r="I605" s="378">
        <v>0</v>
      </c>
      <c r="J605" s="237">
        <f t="shared" si="73"/>
        <v>20</v>
      </c>
      <c r="K605" s="232">
        <v>209.97</v>
      </c>
      <c r="L605" s="249">
        <f t="shared" si="65"/>
        <v>274.02999999999997</v>
      </c>
      <c r="M605" s="248">
        <f t="shared" si="69"/>
        <v>5480.5999999999995</v>
      </c>
      <c r="N605" s="40" t="str">
        <f t="shared" si="70"/>
        <v>Ok!</v>
      </c>
      <c r="O605" s="161" t="str">
        <f t="shared" si="66"/>
        <v>Ok!</v>
      </c>
    </row>
    <row r="606" spans="2:16" ht="30">
      <c r="B606" s="244">
        <f t="shared" si="74"/>
        <v>564</v>
      </c>
      <c r="C606" s="220" t="s">
        <v>764</v>
      </c>
      <c r="D606" s="220" t="s">
        <v>119</v>
      </c>
      <c r="E606" s="219" t="s">
        <v>765</v>
      </c>
      <c r="F606" s="220" t="s">
        <v>478</v>
      </c>
      <c r="G606" s="378">
        <v>200</v>
      </c>
      <c r="H606" s="378">
        <v>300</v>
      </c>
      <c r="I606" s="378">
        <v>0</v>
      </c>
      <c r="J606" s="237">
        <f t="shared" si="73"/>
        <v>500</v>
      </c>
      <c r="K606" s="232">
        <v>66.239999999999995</v>
      </c>
      <c r="L606" s="249">
        <f t="shared" si="65"/>
        <v>86.45</v>
      </c>
      <c r="M606" s="248">
        <f t="shared" si="69"/>
        <v>43225</v>
      </c>
      <c r="N606" s="40" t="str">
        <f t="shared" si="70"/>
        <v>Ok!</v>
      </c>
      <c r="O606" s="161" t="str">
        <f t="shared" si="66"/>
        <v>Ok!</v>
      </c>
    </row>
    <row r="607" spans="2:16">
      <c r="B607" s="244">
        <f t="shared" si="74"/>
        <v>565</v>
      </c>
      <c r="C607" s="338">
        <v>88309</v>
      </c>
      <c r="D607" s="220" t="s">
        <v>119</v>
      </c>
      <c r="E607" s="339" t="s">
        <v>605</v>
      </c>
      <c r="F607" s="338" t="s">
        <v>563</v>
      </c>
      <c r="G607" s="378">
        <v>500</v>
      </c>
      <c r="H607" s="378">
        <v>0</v>
      </c>
      <c r="I607" s="378">
        <v>0</v>
      </c>
      <c r="J607" s="237">
        <f t="shared" si="73"/>
        <v>500</v>
      </c>
      <c r="K607" s="340">
        <v>15.32</v>
      </c>
      <c r="L607" s="341">
        <f t="shared" si="65"/>
        <v>19.989999999999998</v>
      </c>
      <c r="M607" s="248">
        <f t="shared" si="69"/>
        <v>9995</v>
      </c>
      <c r="N607" s="40"/>
      <c r="O607" s="161" t="str">
        <f t="shared" si="66"/>
        <v>Ok!</v>
      </c>
    </row>
    <row r="608" spans="2:16" ht="30">
      <c r="B608" s="244">
        <f t="shared" si="74"/>
        <v>566</v>
      </c>
      <c r="C608" s="338">
        <v>88267</v>
      </c>
      <c r="D608" s="220" t="s">
        <v>119</v>
      </c>
      <c r="E608" s="339" t="s">
        <v>761</v>
      </c>
      <c r="F608" s="338" t="s">
        <v>563</v>
      </c>
      <c r="G608" s="378">
        <v>500</v>
      </c>
      <c r="H608" s="378">
        <v>0</v>
      </c>
      <c r="I608" s="378">
        <v>0</v>
      </c>
      <c r="J608" s="237">
        <f t="shared" si="73"/>
        <v>500</v>
      </c>
      <c r="K608" s="340">
        <v>15.32</v>
      </c>
      <c r="L608" s="341">
        <f t="shared" si="65"/>
        <v>19.989999999999998</v>
      </c>
      <c r="M608" s="248">
        <f t="shared" si="69"/>
        <v>9995</v>
      </c>
      <c r="N608" s="40"/>
      <c r="O608" s="161" t="str">
        <f t="shared" si="66"/>
        <v>Ok!</v>
      </c>
    </row>
    <row r="609" spans="2:15">
      <c r="B609" s="244">
        <f t="shared" si="74"/>
        <v>567</v>
      </c>
      <c r="C609" s="338">
        <v>88316</v>
      </c>
      <c r="D609" s="220" t="s">
        <v>119</v>
      </c>
      <c r="E609" s="339" t="s">
        <v>604</v>
      </c>
      <c r="F609" s="338" t="s">
        <v>563</v>
      </c>
      <c r="G609" s="378">
        <v>750</v>
      </c>
      <c r="H609" s="378">
        <v>0</v>
      </c>
      <c r="I609" s="378">
        <v>0</v>
      </c>
      <c r="J609" s="237">
        <f t="shared" si="73"/>
        <v>750</v>
      </c>
      <c r="K609" s="340">
        <v>12.24</v>
      </c>
      <c r="L609" s="341">
        <f t="shared" si="65"/>
        <v>15.97</v>
      </c>
      <c r="M609" s="248">
        <f t="shared" si="69"/>
        <v>11977.5</v>
      </c>
      <c r="N609" s="40"/>
      <c r="O609" s="161" t="str">
        <f t="shared" si="66"/>
        <v>Ok!</v>
      </c>
    </row>
    <row r="610" spans="2:15" s="361" customFormat="1" ht="15.75">
      <c r="B610" s="371" t="s">
        <v>1856</v>
      </c>
      <c r="C610" s="351" t="s">
        <v>241</v>
      </c>
      <c r="D610" s="357"/>
      <c r="E610" s="357"/>
      <c r="F610" s="357"/>
      <c r="G610" s="376"/>
      <c r="H610" s="376"/>
      <c r="I610" s="376"/>
      <c r="J610" s="237">
        <f t="shared" si="73"/>
        <v>0</v>
      </c>
      <c r="K610" s="358"/>
      <c r="L610" s="359" t="str">
        <f t="shared" si="65"/>
        <v/>
      </c>
      <c r="M610" s="360">
        <f>SUM(M611:M622)</f>
        <v>31721.000000000004</v>
      </c>
      <c r="N610" s="362" t="str">
        <f t="shared" ref="N610:N619" si="75">IF(ISBLANK(D610),"",IF(D610="sinapi","Ok!","COMPOSIÇÃO!"))</f>
        <v/>
      </c>
      <c r="O610" s="363" t="str">
        <f t="shared" ref="O610:O622" si="76">IF(ISBLANK(K610),"",(IF(K610&lt;&gt;0,"Ok!","Verificar!")))</f>
        <v/>
      </c>
    </row>
    <row r="611" spans="2:15">
      <c r="B611" s="244">
        <f>1+B609</f>
        <v>568</v>
      </c>
      <c r="C611" s="220" t="s">
        <v>260</v>
      </c>
      <c r="D611" s="220" t="s">
        <v>119</v>
      </c>
      <c r="E611" s="219" t="s">
        <v>233</v>
      </c>
      <c r="F611" s="220" t="s">
        <v>1202</v>
      </c>
      <c r="G611" s="378">
        <v>20</v>
      </c>
      <c r="H611" s="378">
        <v>500</v>
      </c>
      <c r="I611" s="378">
        <v>0</v>
      </c>
      <c r="J611" s="237">
        <f t="shared" si="73"/>
        <v>520</v>
      </c>
      <c r="K611" s="232">
        <v>8.68</v>
      </c>
      <c r="L611" s="249">
        <f t="shared" si="65"/>
        <v>11.33</v>
      </c>
      <c r="M611" s="248">
        <f t="shared" si="69"/>
        <v>5891.6</v>
      </c>
      <c r="N611" s="40" t="str">
        <f t="shared" si="75"/>
        <v>Ok!</v>
      </c>
      <c r="O611" s="161" t="str">
        <f t="shared" si="76"/>
        <v>Ok!</v>
      </c>
    </row>
    <row r="612" spans="2:15">
      <c r="B612" s="244">
        <f t="shared" si="74"/>
        <v>569</v>
      </c>
      <c r="C612" s="220" t="s">
        <v>261</v>
      </c>
      <c r="D612" s="220" t="s">
        <v>119</v>
      </c>
      <c r="E612" s="219" t="s">
        <v>234</v>
      </c>
      <c r="F612" s="220" t="s">
        <v>606</v>
      </c>
      <c r="G612" s="378">
        <v>20</v>
      </c>
      <c r="H612" s="378">
        <v>50</v>
      </c>
      <c r="I612" s="378">
        <v>0</v>
      </c>
      <c r="J612" s="237">
        <f t="shared" si="73"/>
        <v>70</v>
      </c>
      <c r="K612" s="232">
        <v>19.3</v>
      </c>
      <c r="L612" s="249">
        <f t="shared" ref="L612:L622" si="77">IF(ISBLANK(K612),"",ROUND(K612*1.3051,2))</f>
        <v>25.19</v>
      </c>
      <c r="M612" s="248">
        <f t="shared" si="69"/>
        <v>1763.3000000000002</v>
      </c>
      <c r="N612" s="40" t="str">
        <f t="shared" si="75"/>
        <v>Ok!</v>
      </c>
      <c r="O612" s="161" t="str">
        <f t="shared" si="76"/>
        <v>Ok!</v>
      </c>
    </row>
    <row r="613" spans="2:15">
      <c r="B613" s="244">
        <f t="shared" si="74"/>
        <v>570</v>
      </c>
      <c r="C613" s="220" t="s">
        <v>262</v>
      </c>
      <c r="D613" s="220" t="s">
        <v>119</v>
      </c>
      <c r="E613" s="219" t="s">
        <v>235</v>
      </c>
      <c r="F613" s="220" t="s">
        <v>1202</v>
      </c>
      <c r="G613" s="378">
        <v>20</v>
      </c>
      <c r="H613" s="378">
        <v>300</v>
      </c>
      <c r="I613" s="378">
        <v>0</v>
      </c>
      <c r="J613" s="237">
        <f t="shared" si="73"/>
        <v>320</v>
      </c>
      <c r="K613" s="232">
        <v>16.04</v>
      </c>
      <c r="L613" s="249">
        <f t="shared" si="77"/>
        <v>20.93</v>
      </c>
      <c r="M613" s="248">
        <f t="shared" si="69"/>
        <v>6697.6</v>
      </c>
      <c r="N613" s="40" t="str">
        <f t="shared" si="75"/>
        <v>Ok!</v>
      </c>
      <c r="O613" s="161" t="str">
        <f t="shared" si="76"/>
        <v>Ok!</v>
      </c>
    </row>
    <row r="614" spans="2:15">
      <c r="B614" s="244">
        <f t="shared" si="74"/>
        <v>571</v>
      </c>
      <c r="C614" s="220" t="s">
        <v>759</v>
      </c>
      <c r="D614" s="220" t="s">
        <v>119</v>
      </c>
      <c r="E614" s="219" t="s">
        <v>760</v>
      </c>
      <c r="F614" s="220" t="s">
        <v>1202</v>
      </c>
      <c r="G614" s="378">
        <v>20</v>
      </c>
      <c r="H614" s="378">
        <v>0</v>
      </c>
      <c r="I614" s="378">
        <v>0</v>
      </c>
      <c r="J614" s="237">
        <f t="shared" si="73"/>
        <v>20</v>
      </c>
      <c r="K614" s="232">
        <v>7</v>
      </c>
      <c r="L614" s="249">
        <f t="shared" si="77"/>
        <v>9.14</v>
      </c>
      <c r="M614" s="248">
        <f t="shared" si="69"/>
        <v>182.8</v>
      </c>
      <c r="N614" s="40" t="str">
        <f t="shared" si="75"/>
        <v>Ok!</v>
      </c>
      <c r="O614" s="161" t="str">
        <f t="shared" si="76"/>
        <v>Ok!</v>
      </c>
    </row>
    <row r="615" spans="2:15">
      <c r="B615" s="244">
        <f t="shared" si="74"/>
        <v>572</v>
      </c>
      <c r="C615" s="220" t="s">
        <v>755</v>
      </c>
      <c r="D615" s="220" t="s">
        <v>119</v>
      </c>
      <c r="E615" s="219" t="s">
        <v>756</v>
      </c>
      <c r="F615" s="220" t="s">
        <v>1202</v>
      </c>
      <c r="G615" s="378">
        <v>20</v>
      </c>
      <c r="H615" s="378">
        <v>40</v>
      </c>
      <c r="I615" s="378">
        <v>0</v>
      </c>
      <c r="J615" s="237">
        <f t="shared" si="73"/>
        <v>60</v>
      </c>
      <c r="K615" s="232">
        <v>17.91</v>
      </c>
      <c r="L615" s="249">
        <f t="shared" si="77"/>
        <v>23.37</v>
      </c>
      <c r="M615" s="248">
        <f t="shared" si="69"/>
        <v>1402.2</v>
      </c>
      <c r="N615" s="40" t="str">
        <f t="shared" si="75"/>
        <v>Ok!</v>
      </c>
      <c r="O615" s="161" t="str">
        <f t="shared" si="76"/>
        <v>Ok!</v>
      </c>
    </row>
    <row r="616" spans="2:15">
      <c r="B616" s="244">
        <f t="shared" si="74"/>
        <v>573</v>
      </c>
      <c r="C616" s="220" t="s">
        <v>757</v>
      </c>
      <c r="D616" s="220" t="s">
        <v>119</v>
      </c>
      <c r="E616" s="219" t="s">
        <v>758</v>
      </c>
      <c r="F616" s="220" t="s">
        <v>1202</v>
      </c>
      <c r="G616" s="378">
        <v>20</v>
      </c>
      <c r="H616" s="378">
        <v>200</v>
      </c>
      <c r="I616" s="378">
        <v>0</v>
      </c>
      <c r="J616" s="237">
        <f t="shared" si="73"/>
        <v>220</v>
      </c>
      <c r="K616" s="232">
        <v>18.239999999999998</v>
      </c>
      <c r="L616" s="249">
        <f t="shared" si="77"/>
        <v>23.81</v>
      </c>
      <c r="M616" s="248">
        <f t="shared" si="69"/>
        <v>5238.2</v>
      </c>
      <c r="N616" s="40" t="str">
        <f t="shared" si="75"/>
        <v>Ok!</v>
      </c>
      <c r="O616" s="161" t="str">
        <f t="shared" si="76"/>
        <v>Ok!</v>
      </c>
    </row>
    <row r="617" spans="2:15" ht="30">
      <c r="B617" s="244">
        <f t="shared" si="74"/>
        <v>574</v>
      </c>
      <c r="C617" s="220">
        <v>84117</v>
      </c>
      <c r="D617" s="220" t="s">
        <v>119</v>
      </c>
      <c r="E617" s="219" t="s">
        <v>238</v>
      </c>
      <c r="F617" s="220" t="s">
        <v>1202</v>
      </c>
      <c r="G617" s="378">
        <v>20</v>
      </c>
      <c r="H617" s="378">
        <v>0</v>
      </c>
      <c r="I617" s="378">
        <v>0</v>
      </c>
      <c r="J617" s="237">
        <f t="shared" si="73"/>
        <v>20</v>
      </c>
      <c r="K617" s="232">
        <v>14.58</v>
      </c>
      <c r="L617" s="249">
        <f t="shared" si="77"/>
        <v>19.03</v>
      </c>
      <c r="M617" s="248">
        <f t="shared" si="69"/>
        <v>380.6</v>
      </c>
      <c r="N617" s="40" t="str">
        <f t="shared" si="75"/>
        <v>Ok!</v>
      </c>
      <c r="O617" s="161" t="str">
        <f t="shared" si="76"/>
        <v>Ok!</v>
      </c>
    </row>
    <row r="618" spans="2:15" ht="15.75">
      <c r="B618" s="244">
        <f t="shared" si="74"/>
        <v>575</v>
      </c>
      <c r="C618" s="220">
        <v>270590</v>
      </c>
      <c r="D618" s="220" t="s">
        <v>122</v>
      </c>
      <c r="E618" s="219" t="s">
        <v>1167</v>
      </c>
      <c r="F618" s="220" t="s">
        <v>478</v>
      </c>
      <c r="G618" s="378">
        <v>20</v>
      </c>
      <c r="H618" s="378">
        <v>0</v>
      </c>
      <c r="I618" s="378">
        <v>0</v>
      </c>
      <c r="J618" s="237">
        <f t="shared" si="73"/>
        <v>20</v>
      </c>
      <c r="K618" s="232">
        <f>ROUND('CUSTO UNITÁRIO'!G1124,2)</f>
        <v>6.97</v>
      </c>
      <c r="L618" s="249">
        <f t="shared" si="77"/>
        <v>9.1</v>
      </c>
      <c r="M618" s="248">
        <f t="shared" si="69"/>
        <v>182</v>
      </c>
      <c r="N618" s="40" t="str">
        <f t="shared" si="75"/>
        <v>COMPOSIÇÃO!</v>
      </c>
      <c r="O618" s="161" t="str">
        <f t="shared" si="76"/>
        <v>Ok!</v>
      </c>
    </row>
    <row r="619" spans="2:15" ht="15.75">
      <c r="B619" s="244">
        <f t="shared" si="74"/>
        <v>576</v>
      </c>
      <c r="C619" s="220" t="s">
        <v>1223</v>
      </c>
      <c r="D619" s="220" t="s">
        <v>656</v>
      </c>
      <c r="E619" s="219" t="s">
        <v>237</v>
      </c>
      <c r="F619" s="220" t="s">
        <v>1202</v>
      </c>
      <c r="G619" s="378">
        <v>20</v>
      </c>
      <c r="H619" s="378">
        <v>300</v>
      </c>
      <c r="I619" s="378">
        <v>0</v>
      </c>
      <c r="J619" s="237">
        <f t="shared" si="73"/>
        <v>320</v>
      </c>
      <c r="K619" s="232">
        <f>ROUND('CUSTO UNITÁRIO'!G1132,2)</f>
        <v>7.19</v>
      </c>
      <c r="L619" s="249">
        <f t="shared" si="77"/>
        <v>9.3800000000000008</v>
      </c>
      <c r="M619" s="248">
        <f t="shared" si="69"/>
        <v>3001.6000000000004</v>
      </c>
      <c r="N619" s="40" t="str">
        <f t="shared" si="75"/>
        <v>COMPOSIÇÃO!</v>
      </c>
      <c r="O619" s="161" t="str">
        <f t="shared" si="76"/>
        <v>Ok!</v>
      </c>
    </row>
    <row r="620" spans="2:15" ht="15.75">
      <c r="B620" s="244">
        <f t="shared" si="74"/>
        <v>577</v>
      </c>
      <c r="C620" s="220" t="s">
        <v>1222</v>
      </c>
      <c r="D620" s="220" t="s">
        <v>656</v>
      </c>
      <c r="E620" s="219" t="s">
        <v>239</v>
      </c>
      <c r="F620" s="220" t="s">
        <v>606</v>
      </c>
      <c r="G620" s="378">
        <v>20</v>
      </c>
      <c r="H620" s="378">
        <v>20</v>
      </c>
      <c r="I620" s="378">
        <v>0</v>
      </c>
      <c r="J620" s="237">
        <f t="shared" si="73"/>
        <v>40</v>
      </c>
      <c r="K620" s="232">
        <f>ROUND('CUSTO UNITÁRIO'!G1141,2)</f>
        <v>27.03</v>
      </c>
      <c r="L620" s="249">
        <f t="shared" si="77"/>
        <v>35.28</v>
      </c>
      <c r="M620" s="248">
        <f t="shared" si="69"/>
        <v>1411.2</v>
      </c>
      <c r="N620" s="40" t="str">
        <f t="shared" ref="N620:N622" si="78">IF(ISBLANK(D620),"",IF(D620="sinapi","Ok!","COMPOSIÇÃO!"))</f>
        <v>COMPOSIÇÃO!</v>
      </c>
      <c r="O620" s="161" t="str">
        <f t="shared" si="76"/>
        <v>Ok!</v>
      </c>
    </row>
    <row r="621" spans="2:15" ht="15.75">
      <c r="B621" s="244">
        <f t="shared" si="74"/>
        <v>578</v>
      </c>
      <c r="C621" s="220" t="s">
        <v>1221</v>
      </c>
      <c r="D621" s="220" t="s">
        <v>656</v>
      </c>
      <c r="E621" s="219" t="s">
        <v>752</v>
      </c>
      <c r="F621" s="220" t="s">
        <v>478</v>
      </c>
      <c r="G621" s="378">
        <v>200</v>
      </c>
      <c r="H621" s="378">
        <v>400</v>
      </c>
      <c r="I621" s="378">
        <v>0</v>
      </c>
      <c r="J621" s="237">
        <f t="shared" si="73"/>
        <v>600</v>
      </c>
      <c r="K621" s="232">
        <f>ROUND('CUSTO UNITÁRIO'!G1150,2)</f>
        <v>6.76</v>
      </c>
      <c r="L621" s="249">
        <f t="shared" si="77"/>
        <v>8.82</v>
      </c>
      <c r="M621" s="248">
        <f t="shared" si="69"/>
        <v>5292</v>
      </c>
      <c r="N621" s="40" t="str">
        <f t="shared" si="78"/>
        <v>COMPOSIÇÃO!</v>
      </c>
      <c r="O621" s="161" t="str">
        <f t="shared" si="76"/>
        <v>Ok!</v>
      </c>
    </row>
    <row r="622" spans="2:15" ht="15.75">
      <c r="B622" s="244">
        <f t="shared" si="74"/>
        <v>579</v>
      </c>
      <c r="C622" s="220" t="s">
        <v>1220</v>
      </c>
      <c r="D622" s="220" t="s">
        <v>656</v>
      </c>
      <c r="E622" s="219" t="s">
        <v>240</v>
      </c>
      <c r="F622" s="220" t="s">
        <v>606</v>
      </c>
      <c r="G622" s="378">
        <v>20</v>
      </c>
      <c r="H622" s="378">
        <v>50</v>
      </c>
      <c r="I622" s="378">
        <v>0</v>
      </c>
      <c r="J622" s="237">
        <f t="shared" si="73"/>
        <v>70</v>
      </c>
      <c r="K622" s="232">
        <f>ROUND('CUSTO UNITÁRIO'!G1158,2)</f>
        <v>3.04</v>
      </c>
      <c r="L622" s="249">
        <f t="shared" si="77"/>
        <v>3.97</v>
      </c>
      <c r="M622" s="248">
        <f t="shared" si="69"/>
        <v>277.90000000000003</v>
      </c>
      <c r="N622" s="40" t="str">
        <f t="shared" si="78"/>
        <v>COMPOSIÇÃO!</v>
      </c>
      <c r="O622" s="161" t="str">
        <f t="shared" si="76"/>
        <v>Ok!</v>
      </c>
    </row>
    <row r="623" spans="2:15">
      <c r="K623" s="385"/>
      <c r="L623" s="386"/>
      <c r="M623" s="387"/>
    </row>
    <row r="624" spans="2:15" ht="15.75">
      <c r="K624" s="292"/>
      <c r="L624" s="293" t="s">
        <v>1838</v>
      </c>
      <c r="M624" s="294">
        <f>M17+M20+M58+M72+M82+M109+M115+M125+M135+M351+M538+M554+M562+M568+M573+M584+M601+M610</f>
        <v>13637832.540000001</v>
      </c>
    </row>
    <row r="626" spans="13:13">
      <c r="M626" s="291">
        <f>M624-M135</f>
        <v>5192994.4600000009</v>
      </c>
    </row>
    <row r="629" spans="13:13">
      <c r="M629" s="291">
        <v>5394665.5499999998</v>
      </c>
    </row>
    <row r="631" spans="13:13">
      <c r="M631" s="291">
        <f>M624-M629</f>
        <v>8243166.9900000012</v>
      </c>
    </row>
  </sheetData>
  <mergeCells count="9">
    <mergeCell ref="K623:M623"/>
    <mergeCell ref="B11:M11"/>
    <mergeCell ref="C258:D258"/>
    <mergeCell ref="B5:M5"/>
    <mergeCell ref="B6:M6"/>
    <mergeCell ref="B7:M7"/>
    <mergeCell ref="B8:M8"/>
    <mergeCell ref="B9:M9"/>
    <mergeCell ref="B13:M13"/>
  </mergeCells>
  <conditionalFormatting sqref="N16:N349 N351:N595 N597:N5167">
    <cfRule type="cellIs" dxfId="13" priority="4" operator="equal">
      <formula>"COMPOSIÇÃO!"</formula>
    </cfRule>
  </conditionalFormatting>
  <conditionalFormatting sqref="N596">
    <cfRule type="cellIs" dxfId="12" priority="2" operator="equal">
      <formula>"COMPOSIÇÃO!"</formula>
    </cfRule>
  </conditionalFormatting>
  <conditionalFormatting sqref="N350">
    <cfRule type="cellIs" dxfId="11" priority="1" operator="equal">
      <formula>"COMPOSIÇÃO!"</formula>
    </cfRule>
  </conditionalFormatting>
  <pageMargins left="0.78740157480314965" right="0.78740157480314965" top="0.39370078740157483" bottom="0.39370078740157483" header="0.31496062992125984" footer="0.31496062992125984"/>
  <pageSetup paperSize="9" scale="50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4048125</xdr:colOff>
                <xdr:row>0</xdr:row>
                <xdr:rowOff>38100</xdr:rowOff>
              </from>
              <to>
                <xdr:col>4</xdr:col>
                <xdr:colOff>4714875</xdr:colOff>
                <xdr:row>3</xdr:row>
                <xdr:rowOff>161925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35"/>
  <sheetViews>
    <sheetView workbookViewId="0">
      <selection activeCell="D16" sqref="D16"/>
    </sheetView>
  </sheetViews>
  <sheetFormatPr defaultRowHeight="15"/>
  <cols>
    <col min="1" max="1" width="9.140625" style="95"/>
    <col min="2" max="2" width="17.42578125" customWidth="1"/>
    <col min="3" max="3" width="54.42578125" customWidth="1"/>
    <col min="4" max="4" width="17.5703125" customWidth="1"/>
  </cols>
  <sheetData>
    <row r="1" spans="1:5" ht="18.75">
      <c r="B1" s="393" t="s">
        <v>1627</v>
      </c>
      <c r="C1" s="393"/>
      <c r="D1" s="393"/>
      <c r="E1" s="14"/>
    </row>
    <row r="2" spans="1:5" s="95" customFormat="1" ht="18.75">
      <c r="B2" s="255"/>
      <c r="C2" s="261" t="s">
        <v>1868</v>
      </c>
      <c r="D2" s="256"/>
      <c r="E2" s="14"/>
    </row>
    <row r="3" spans="1:5" ht="18.75">
      <c r="A3" s="394" t="s">
        <v>1858</v>
      </c>
      <c r="B3" s="298" t="s">
        <v>1857</v>
      </c>
      <c r="C3" s="298" t="s">
        <v>548</v>
      </c>
      <c r="D3" s="298" t="s">
        <v>634</v>
      </c>
    </row>
    <row r="4" spans="1:5" ht="15.75">
      <c r="A4" s="394"/>
      <c r="B4" s="257" t="s">
        <v>1839</v>
      </c>
      <c r="C4" s="258" t="s">
        <v>13</v>
      </c>
      <c r="D4" s="259">
        <f>PLANILHA!M17</f>
        <v>9733.5</v>
      </c>
    </row>
    <row r="5" spans="1:5" ht="15.75">
      <c r="A5" s="394"/>
      <c r="B5" s="257" t="s">
        <v>1840</v>
      </c>
      <c r="C5" s="258" t="s">
        <v>299</v>
      </c>
      <c r="D5" s="259">
        <f>PLANILHA!M20</f>
        <v>156160.70000000001</v>
      </c>
    </row>
    <row r="6" spans="1:5" ht="15.75" hidden="1" customHeight="1">
      <c r="A6" s="394"/>
      <c r="B6" s="257" t="s">
        <v>300</v>
      </c>
      <c r="C6" s="258" t="s">
        <v>301</v>
      </c>
      <c r="D6" s="259"/>
    </row>
    <row r="7" spans="1:5" ht="15.75" hidden="1" customHeight="1">
      <c r="A7" s="394"/>
      <c r="B7" s="257" t="s">
        <v>313</v>
      </c>
      <c r="C7" s="258" t="s">
        <v>16</v>
      </c>
      <c r="D7" s="259"/>
    </row>
    <row r="8" spans="1:5" ht="15.75" hidden="1" customHeight="1">
      <c r="A8" s="394"/>
      <c r="B8" s="257" t="s">
        <v>323</v>
      </c>
      <c r="C8" s="258" t="s">
        <v>324</v>
      </c>
      <c r="D8" s="259"/>
    </row>
    <row r="9" spans="1:5" ht="15.75" hidden="1" customHeight="1">
      <c r="A9" s="394"/>
      <c r="B9" s="257" t="s">
        <v>350</v>
      </c>
      <c r="C9" s="258" t="s">
        <v>409</v>
      </c>
      <c r="D9" s="259"/>
    </row>
    <row r="10" spans="1:5" ht="15.75" hidden="1" customHeight="1">
      <c r="A10" s="394"/>
      <c r="B10" s="257" t="s">
        <v>360</v>
      </c>
      <c r="C10" s="258" t="s">
        <v>394</v>
      </c>
      <c r="D10" s="259"/>
    </row>
    <row r="11" spans="1:5" ht="15.75" hidden="1" customHeight="1">
      <c r="A11" s="394"/>
      <c r="B11" s="257" t="s">
        <v>360</v>
      </c>
      <c r="C11" s="258" t="s">
        <v>549</v>
      </c>
      <c r="D11" s="259"/>
    </row>
    <row r="12" spans="1:5" ht="15.75" hidden="1" customHeight="1">
      <c r="A12" s="394"/>
      <c r="B12" s="257" t="s">
        <v>373</v>
      </c>
      <c r="C12" s="258" t="s">
        <v>4</v>
      </c>
      <c r="D12" s="259"/>
    </row>
    <row r="13" spans="1:5" ht="15.75">
      <c r="A13" s="394"/>
      <c r="B13" s="257" t="s">
        <v>1841</v>
      </c>
      <c r="C13" s="258" t="s">
        <v>17</v>
      </c>
      <c r="D13" s="259">
        <f>PLANILHA!M58</f>
        <v>58169.63</v>
      </c>
    </row>
    <row r="14" spans="1:5" ht="15.75">
      <c r="A14" s="394"/>
      <c r="B14" s="257" t="s">
        <v>1842</v>
      </c>
      <c r="C14" s="258" t="s">
        <v>19</v>
      </c>
      <c r="D14" s="259">
        <f>PLANILHA!M72</f>
        <v>1001976</v>
      </c>
    </row>
    <row r="15" spans="1:5" ht="15.75">
      <c r="A15" s="394"/>
      <c r="B15" s="257" t="s">
        <v>1843</v>
      </c>
      <c r="C15" s="258" t="s">
        <v>4</v>
      </c>
      <c r="D15" s="259">
        <f>PLANILHA!M82</f>
        <v>656252.80000000005</v>
      </c>
    </row>
    <row r="16" spans="1:5" ht="15.75">
      <c r="A16" s="394"/>
      <c r="B16" s="257" t="s">
        <v>1855</v>
      </c>
      <c r="C16" s="258" t="s">
        <v>7</v>
      </c>
      <c r="D16" s="259">
        <f>PLANILHA!M109</f>
        <v>97661</v>
      </c>
    </row>
    <row r="17" spans="1:4" ht="15.75">
      <c r="A17" s="394"/>
      <c r="B17" s="257" t="s">
        <v>1844</v>
      </c>
      <c r="C17" s="258" t="s">
        <v>16</v>
      </c>
      <c r="D17" s="259">
        <f>PLANILHA!M115</f>
        <v>463088.1</v>
      </c>
    </row>
    <row r="18" spans="1:4" ht="15.75">
      <c r="A18" s="394"/>
      <c r="B18" s="257" t="s">
        <v>1845</v>
      </c>
      <c r="C18" s="258" t="s">
        <v>479</v>
      </c>
      <c r="D18" s="259">
        <f>PLANILHA!M125</f>
        <v>229738.40000000002</v>
      </c>
    </row>
    <row r="19" spans="1:4" ht="15.75">
      <c r="A19" s="394"/>
      <c r="B19" s="257" t="s">
        <v>1846</v>
      </c>
      <c r="C19" s="258" t="s">
        <v>477</v>
      </c>
      <c r="D19" s="259">
        <f>PLANILHA!M135</f>
        <v>8444838.0800000001</v>
      </c>
    </row>
    <row r="20" spans="1:4" ht="15.75">
      <c r="A20" s="394"/>
      <c r="B20" s="257" t="s">
        <v>1847</v>
      </c>
      <c r="C20" s="258" t="s">
        <v>8</v>
      </c>
      <c r="D20" s="259">
        <f>PLANILHA!M351</f>
        <v>607104.35000000009</v>
      </c>
    </row>
    <row r="21" spans="1:4" ht="47.25" hidden="1" customHeight="1">
      <c r="A21" s="394"/>
      <c r="B21" s="257" t="s">
        <v>131</v>
      </c>
      <c r="C21" s="258" t="s">
        <v>130</v>
      </c>
      <c r="D21" s="259"/>
    </row>
    <row r="22" spans="1:4" ht="31.5" hidden="1" customHeight="1">
      <c r="A22" s="394"/>
      <c r="B22" s="257" t="s">
        <v>135</v>
      </c>
      <c r="C22" s="258" t="s">
        <v>136</v>
      </c>
      <c r="D22" s="259"/>
    </row>
    <row r="23" spans="1:4" ht="31.5" hidden="1" customHeight="1">
      <c r="A23" s="394"/>
      <c r="B23" s="257" t="s">
        <v>9</v>
      </c>
      <c r="C23" s="258" t="s">
        <v>144</v>
      </c>
      <c r="D23" s="259"/>
    </row>
    <row r="24" spans="1:4" ht="31.5" hidden="1" customHeight="1">
      <c r="A24" s="394"/>
      <c r="B24" s="257" t="s">
        <v>391</v>
      </c>
      <c r="C24" s="258" t="s">
        <v>550</v>
      </c>
      <c r="D24" s="259"/>
    </row>
    <row r="25" spans="1:4" ht="31.5" hidden="1" customHeight="1">
      <c r="A25" s="394"/>
      <c r="B25" s="257" t="s">
        <v>554</v>
      </c>
      <c r="C25" s="258" t="s">
        <v>551</v>
      </c>
      <c r="D25" s="259"/>
    </row>
    <row r="26" spans="1:4" ht="31.5" hidden="1" customHeight="1">
      <c r="A26" s="394"/>
      <c r="B26" s="257" t="s">
        <v>555</v>
      </c>
      <c r="C26" s="258" t="s">
        <v>552</v>
      </c>
      <c r="D26" s="259"/>
    </row>
    <row r="27" spans="1:4" ht="15.75">
      <c r="A27" s="394"/>
      <c r="B27" s="257" t="s">
        <v>1848</v>
      </c>
      <c r="C27" s="258" t="s">
        <v>553</v>
      </c>
      <c r="D27" s="259">
        <f>PLANILHA!M538</f>
        <v>863520.5</v>
      </c>
    </row>
    <row r="28" spans="1:4" ht="15.75">
      <c r="A28" s="394"/>
      <c r="B28" s="257" t="s">
        <v>1849</v>
      </c>
      <c r="C28" s="258" t="s">
        <v>394</v>
      </c>
      <c r="D28" s="259">
        <f>PLANILHA!M554</f>
        <v>487160.5</v>
      </c>
    </row>
    <row r="29" spans="1:4" ht="15.75">
      <c r="A29" s="394"/>
      <c r="B29" s="257" t="s">
        <v>1850</v>
      </c>
      <c r="C29" s="258" t="s">
        <v>409</v>
      </c>
      <c r="D29" s="259">
        <f>PLANILHA!M562</f>
        <v>204921.5</v>
      </c>
    </row>
    <row r="30" spans="1:4" ht="15.75">
      <c r="A30" s="394"/>
      <c r="B30" s="257" t="s">
        <v>1851</v>
      </c>
      <c r="C30" s="258" t="s">
        <v>425</v>
      </c>
      <c r="D30" s="259">
        <f>PLANILHA!M568</f>
        <v>68622.5</v>
      </c>
    </row>
    <row r="31" spans="1:4" ht="15.75">
      <c r="A31" s="394"/>
      <c r="B31" s="257" t="s">
        <v>1852</v>
      </c>
      <c r="C31" s="258" t="s">
        <v>434</v>
      </c>
      <c r="D31" s="259">
        <f>PLANILHA!M573</f>
        <v>66491.600000000006</v>
      </c>
    </row>
    <row r="32" spans="1:4" ht="15.75">
      <c r="A32" s="394"/>
      <c r="B32" s="257" t="s">
        <v>1853</v>
      </c>
      <c r="C32" s="258" t="s">
        <v>423</v>
      </c>
      <c r="D32" s="259">
        <f>PLANILHA!M584</f>
        <v>105077.5</v>
      </c>
    </row>
    <row r="33" spans="1:4" ht="15.75">
      <c r="A33" s="394"/>
      <c r="B33" s="257" t="s">
        <v>1854</v>
      </c>
      <c r="C33" s="258" t="s">
        <v>263</v>
      </c>
      <c r="D33" s="259">
        <f>PLANILHA!M601</f>
        <v>85594.880000000005</v>
      </c>
    </row>
    <row r="34" spans="1:4" ht="15.75">
      <c r="A34" s="394"/>
      <c r="B34" s="257" t="s">
        <v>1856</v>
      </c>
      <c r="C34" s="258" t="s">
        <v>241</v>
      </c>
      <c r="D34" s="259">
        <f>PLANILHA!M610</f>
        <v>31721.000000000004</v>
      </c>
    </row>
    <row r="35" spans="1:4" ht="18.75">
      <c r="A35" s="394"/>
      <c r="B35" s="391" t="s">
        <v>691</v>
      </c>
      <c r="C35" s="392"/>
      <c r="D35" s="260">
        <f>SUM(D4:D34)</f>
        <v>13637832.540000001</v>
      </c>
    </row>
  </sheetData>
  <mergeCells count="3">
    <mergeCell ref="B35:C35"/>
    <mergeCell ref="B1:D1"/>
    <mergeCell ref="A3:A35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FD461"/>
  <sheetViews>
    <sheetView topLeftCell="A416" zoomScale="70" zoomScaleNormal="70" workbookViewId="0">
      <selection sqref="A1:H461"/>
    </sheetView>
  </sheetViews>
  <sheetFormatPr defaultRowHeight="15"/>
  <cols>
    <col min="1" max="1" width="13.42578125" style="6" bestFit="1" customWidth="1"/>
    <col min="2" max="2" width="17.85546875" style="6" customWidth="1"/>
    <col min="3" max="3" width="13.5703125" style="6" customWidth="1"/>
    <col min="4" max="4" width="81" style="37" customWidth="1"/>
    <col min="5" max="5" width="16.7109375" style="6" customWidth="1"/>
    <col min="6" max="6" width="17.140625" style="6" customWidth="1"/>
    <col min="7" max="7" width="24.140625" style="6" customWidth="1"/>
    <col min="8" max="8" width="18.7109375" style="6" customWidth="1"/>
    <col min="9" max="9" width="11.42578125" style="41" customWidth="1"/>
    <col min="10" max="10" width="11.42578125" style="6" customWidth="1"/>
    <col min="11" max="16384" width="9.140625" style="6"/>
  </cols>
  <sheetData>
    <row r="1" spans="1:11" ht="43.5" customHeight="1">
      <c r="A1" s="158" t="s">
        <v>2</v>
      </c>
      <c r="B1" s="159" t="s">
        <v>121</v>
      </c>
      <c r="C1" s="159" t="s">
        <v>118</v>
      </c>
      <c r="D1" s="159" t="s">
        <v>1</v>
      </c>
      <c r="E1" s="159" t="s">
        <v>665</v>
      </c>
      <c r="F1" s="159"/>
      <c r="G1" s="159" t="e">
        <f>#REF!</f>
        <v>#REF!</v>
      </c>
      <c r="H1" s="160"/>
      <c r="I1" s="39"/>
      <c r="J1" s="4"/>
      <c r="K1" s="5"/>
    </row>
    <row r="2" spans="1:11" ht="16.5" customHeight="1">
      <c r="A2" s="157">
        <v>1</v>
      </c>
      <c r="B2" s="198" t="s">
        <v>13</v>
      </c>
      <c r="C2" s="198"/>
      <c r="D2" s="198"/>
      <c r="E2" s="198"/>
      <c r="F2" s="198"/>
      <c r="G2" s="198"/>
      <c r="H2" s="198"/>
      <c r="I2" s="161" t="s">
        <v>730</v>
      </c>
      <c r="J2" s="38" t="s">
        <v>731</v>
      </c>
      <c r="K2" s="5"/>
    </row>
    <row r="3" spans="1:11">
      <c r="A3" s="7" t="s">
        <v>32</v>
      </c>
      <c r="B3" s="8" t="s">
        <v>36</v>
      </c>
      <c r="C3" s="8" t="s">
        <v>119</v>
      </c>
      <c r="D3" s="7" t="s">
        <v>37</v>
      </c>
      <c r="E3" s="8" t="s">
        <v>3</v>
      </c>
      <c r="F3" s="8"/>
      <c r="G3" s="57" t="e">
        <f>#REF!</f>
        <v>#REF!</v>
      </c>
      <c r="H3" s="57" t="e">
        <f>F3*G3</f>
        <v>#REF!</v>
      </c>
      <c r="I3" s="40" t="str">
        <f>IF(ISBLANK(C3),"",IF(C3="sinapi","Ok!","Verificar!"))</f>
        <v>Ok!</v>
      </c>
      <c r="J3" s="38" t="e">
        <f t="shared" ref="J3:J62" si="0">IF(ISBLANK(G3),"",(IF(G3&lt;&gt;0,"Ok!","Verificar!")))</f>
        <v>#REF!</v>
      </c>
      <c r="K3" s="5"/>
    </row>
    <row r="4" spans="1:11" ht="30">
      <c r="A4" s="7" t="s">
        <v>31</v>
      </c>
      <c r="B4" s="8">
        <v>73447</v>
      </c>
      <c r="C4" s="8" t="s">
        <v>119</v>
      </c>
      <c r="D4" s="7" t="s">
        <v>50</v>
      </c>
      <c r="E4" s="8" t="s">
        <v>3</v>
      </c>
      <c r="F4" s="8"/>
      <c r="G4" s="57" t="e">
        <f>#REF!</f>
        <v>#REF!</v>
      </c>
      <c r="H4" s="57" t="e">
        <f t="shared" ref="H4:H67" si="1">F4*G4</f>
        <v>#REF!</v>
      </c>
      <c r="I4" s="40" t="str">
        <f t="shared" ref="I4:I68" si="2">IF(ISBLANK(C4),"",IF(C4="sinapi","Ok!","Verificar!"))</f>
        <v>Ok!</v>
      </c>
      <c r="J4" s="38" t="e">
        <f t="shared" si="0"/>
        <v>#REF!</v>
      </c>
      <c r="K4" s="5"/>
    </row>
    <row r="5" spans="1:11">
      <c r="A5" s="7" t="s">
        <v>21</v>
      </c>
      <c r="B5" s="8" t="s">
        <v>120</v>
      </c>
      <c r="C5" s="8" t="s">
        <v>119</v>
      </c>
      <c r="D5" s="7" t="s">
        <v>38</v>
      </c>
      <c r="E5" s="8" t="s">
        <v>6</v>
      </c>
      <c r="F5" s="8"/>
      <c r="G5" s="57" t="e">
        <f>#REF!</f>
        <v>#REF!</v>
      </c>
      <c r="H5" s="57" t="e">
        <f t="shared" si="1"/>
        <v>#REF!</v>
      </c>
      <c r="I5" s="40" t="str">
        <f t="shared" si="2"/>
        <v>Ok!</v>
      </c>
      <c r="J5" s="38" t="e">
        <f t="shared" si="0"/>
        <v>#REF!</v>
      </c>
      <c r="K5" s="5"/>
    </row>
    <row r="6" spans="1:11">
      <c r="A6" s="7" t="s">
        <v>22</v>
      </c>
      <c r="B6" s="8">
        <v>55835</v>
      </c>
      <c r="C6" s="8" t="s">
        <v>119</v>
      </c>
      <c r="D6" s="7" t="s">
        <v>39</v>
      </c>
      <c r="E6" s="8" t="s">
        <v>3</v>
      </c>
      <c r="F6" s="8"/>
      <c r="G6" s="57" t="e">
        <f>#REF!</f>
        <v>#REF!</v>
      </c>
      <c r="H6" s="57" t="e">
        <f t="shared" si="1"/>
        <v>#REF!</v>
      </c>
      <c r="I6" s="40" t="str">
        <f t="shared" si="2"/>
        <v>Ok!</v>
      </c>
      <c r="J6" s="38" t="e">
        <f t="shared" si="0"/>
        <v>#REF!</v>
      </c>
      <c r="K6" s="5"/>
    </row>
    <row r="7" spans="1:11">
      <c r="A7" s="7" t="s">
        <v>23</v>
      </c>
      <c r="B7" s="8" t="s">
        <v>182</v>
      </c>
      <c r="C7" s="8" t="s">
        <v>119</v>
      </c>
      <c r="D7" s="7" t="s">
        <v>181</v>
      </c>
      <c r="E7" s="8" t="s">
        <v>3</v>
      </c>
      <c r="F7" s="8"/>
      <c r="G7" s="57" t="e">
        <f>#REF!</f>
        <v>#REF!</v>
      </c>
      <c r="H7" s="57" t="e">
        <f t="shared" si="1"/>
        <v>#REF!</v>
      </c>
      <c r="I7" s="40" t="str">
        <f t="shared" si="2"/>
        <v>Ok!</v>
      </c>
      <c r="J7" s="38" t="e">
        <f t="shared" si="0"/>
        <v>#REF!</v>
      </c>
      <c r="K7" s="5"/>
    </row>
    <row r="8" spans="1:11" ht="30">
      <c r="A8" s="7" t="s">
        <v>24</v>
      </c>
      <c r="B8" s="8" t="s">
        <v>41</v>
      </c>
      <c r="C8" s="8" t="s">
        <v>119</v>
      </c>
      <c r="D8" s="7" t="s">
        <v>40</v>
      </c>
      <c r="E8" s="8" t="s">
        <v>6</v>
      </c>
      <c r="F8" s="8"/>
      <c r="G8" s="57" t="e">
        <f>#REF!</f>
        <v>#REF!</v>
      </c>
      <c r="H8" s="57" t="e">
        <f t="shared" si="1"/>
        <v>#REF!</v>
      </c>
      <c r="I8" s="40" t="str">
        <f t="shared" si="2"/>
        <v>Ok!</v>
      </c>
      <c r="J8" s="38" t="e">
        <f t="shared" si="0"/>
        <v>#REF!</v>
      </c>
      <c r="K8" s="5"/>
    </row>
    <row r="9" spans="1:11">
      <c r="A9" s="7" t="s">
        <v>25</v>
      </c>
      <c r="B9" s="8" t="s">
        <v>43</v>
      </c>
      <c r="C9" s="8" t="s">
        <v>119</v>
      </c>
      <c r="D9" s="7" t="s">
        <v>42</v>
      </c>
      <c r="E9" s="8" t="s">
        <v>6</v>
      </c>
      <c r="F9" s="8"/>
      <c r="G9" s="57" t="e">
        <f>#REF!</f>
        <v>#REF!</v>
      </c>
      <c r="H9" s="57" t="e">
        <f t="shared" si="1"/>
        <v>#REF!</v>
      </c>
      <c r="I9" s="40" t="str">
        <f t="shared" si="2"/>
        <v>Ok!</v>
      </c>
      <c r="J9" s="38" t="e">
        <f t="shared" si="0"/>
        <v>#REF!</v>
      </c>
      <c r="K9" s="5"/>
    </row>
    <row r="10" spans="1:11" ht="30">
      <c r="A10" s="7" t="s">
        <v>26</v>
      </c>
      <c r="B10" s="8">
        <v>85332</v>
      </c>
      <c r="C10" s="8" t="s">
        <v>119</v>
      </c>
      <c r="D10" s="7" t="s">
        <v>48</v>
      </c>
      <c r="E10" s="8" t="s">
        <v>15</v>
      </c>
      <c r="F10" s="8"/>
      <c r="G10" s="57" t="e">
        <f>#REF!</f>
        <v>#REF!</v>
      </c>
      <c r="H10" s="57" t="e">
        <f t="shared" si="1"/>
        <v>#REF!</v>
      </c>
      <c r="I10" s="40" t="str">
        <f t="shared" si="2"/>
        <v>Ok!</v>
      </c>
      <c r="J10" s="38" t="e">
        <f t="shared" si="0"/>
        <v>#REF!</v>
      </c>
      <c r="K10" s="5"/>
    </row>
    <row r="11" spans="1:11">
      <c r="A11" s="7" t="s">
        <v>27</v>
      </c>
      <c r="B11" s="8">
        <v>85416</v>
      </c>
      <c r="C11" s="8" t="s">
        <v>119</v>
      </c>
      <c r="D11" s="7" t="s">
        <v>47</v>
      </c>
      <c r="E11" s="8" t="s">
        <v>15</v>
      </c>
      <c r="F11" s="8"/>
      <c r="G11" s="57" t="e">
        <f>#REF!</f>
        <v>#REF!</v>
      </c>
      <c r="H11" s="57" t="e">
        <f t="shared" si="1"/>
        <v>#REF!</v>
      </c>
      <c r="I11" s="40" t="str">
        <f t="shared" si="2"/>
        <v>Ok!</v>
      </c>
      <c r="J11" s="38" t="e">
        <f t="shared" si="0"/>
        <v>#REF!</v>
      </c>
      <c r="K11" s="5"/>
    </row>
    <row r="12" spans="1:11" ht="30">
      <c r="A12" s="7" t="s">
        <v>568</v>
      </c>
      <c r="B12" s="8" t="s">
        <v>115</v>
      </c>
      <c r="C12" s="8" t="s">
        <v>119</v>
      </c>
      <c r="D12" s="7" t="s">
        <v>114</v>
      </c>
      <c r="E12" s="8" t="s">
        <v>6</v>
      </c>
      <c r="F12" s="8"/>
      <c r="G12" s="57" t="e">
        <f>#REF!</f>
        <v>#REF!</v>
      </c>
      <c r="H12" s="57" t="e">
        <f t="shared" si="1"/>
        <v>#REF!</v>
      </c>
      <c r="I12" s="40" t="str">
        <f t="shared" si="2"/>
        <v>Ok!</v>
      </c>
      <c r="J12" s="38" t="e">
        <f t="shared" si="0"/>
        <v>#REF!</v>
      </c>
      <c r="K12" s="5"/>
    </row>
    <row r="13" spans="1:11" ht="30">
      <c r="A13" s="7" t="s">
        <v>28</v>
      </c>
      <c r="B13" s="8">
        <v>72947</v>
      </c>
      <c r="C13" s="8" t="s">
        <v>119</v>
      </c>
      <c r="D13" s="7" t="s">
        <v>45</v>
      </c>
      <c r="E13" s="8" t="s">
        <v>6</v>
      </c>
      <c r="F13" s="8"/>
      <c r="G13" s="57" t="e">
        <f>#REF!</f>
        <v>#REF!</v>
      </c>
      <c r="H13" s="57" t="e">
        <f t="shared" si="1"/>
        <v>#REF!</v>
      </c>
      <c r="I13" s="40" t="str">
        <f t="shared" si="2"/>
        <v>Ok!</v>
      </c>
      <c r="J13" s="38" t="e">
        <f t="shared" si="0"/>
        <v>#REF!</v>
      </c>
      <c r="K13" s="5"/>
    </row>
    <row r="14" spans="1:11">
      <c r="A14" s="7" t="s">
        <v>29</v>
      </c>
      <c r="B14" s="8">
        <v>72817</v>
      </c>
      <c r="C14" s="8" t="s">
        <v>119</v>
      </c>
      <c r="D14" s="7" t="s">
        <v>49</v>
      </c>
      <c r="E14" s="8" t="s">
        <v>6</v>
      </c>
      <c r="F14" s="8"/>
      <c r="G14" s="57" t="e">
        <f>#REF!</f>
        <v>#REF!</v>
      </c>
      <c r="H14" s="57" t="e">
        <f t="shared" si="1"/>
        <v>#REF!</v>
      </c>
      <c r="I14" s="40" t="str">
        <f t="shared" si="2"/>
        <v>Ok!</v>
      </c>
      <c r="J14" s="38" t="e">
        <f t="shared" si="0"/>
        <v>#REF!</v>
      </c>
      <c r="K14" s="5"/>
    </row>
    <row r="15" spans="1:11" ht="30">
      <c r="A15" s="7" t="s">
        <v>30</v>
      </c>
      <c r="B15" s="8">
        <v>73618</v>
      </c>
      <c r="C15" s="8" t="s">
        <v>119</v>
      </c>
      <c r="D15" s="7" t="s">
        <v>44</v>
      </c>
      <c r="E15" s="8" t="s">
        <v>6</v>
      </c>
      <c r="F15" s="8"/>
      <c r="G15" s="57" t="e">
        <f>#REF!</f>
        <v>#REF!</v>
      </c>
      <c r="H15" s="57" t="e">
        <f t="shared" si="1"/>
        <v>#REF!</v>
      </c>
      <c r="I15" s="40" t="str">
        <f t="shared" si="2"/>
        <v>Ok!</v>
      </c>
      <c r="J15" s="38" t="e">
        <f t="shared" si="0"/>
        <v>#REF!</v>
      </c>
      <c r="K15" s="5"/>
    </row>
    <row r="16" spans="1:11" ht="15.75" customHeight="1">
      <c r="A16" s="9">
        <v>2</v>
      </c>
      <c r="B16" s="197" t="s">
        <v>299</v>
      </c>
      <c r="C16" s="197"/>
      <c r="D16" s="197"/>
      <c r="E16" s="197"/>
      <c r="F16" s="197"/>
      <c r="G16" s="197"/>
      <c r="H16" s="57">
        <f t="shared" si="1"/>
        <v>0</v>
      </c>
      <c r="I16" s="40" t="str">
        <f t="shared" si="2"/>
        <v/>
      </c>
      <c r="J16" s="38" t="str">
        <f t="shared" si="0"/>
        <v/>
      </c>
      <c r="K16" s="5"/>
    </row>
    <row r="17" spans="1:11" ht="20.25" customHeight="1">
      <c r="A17" s="9" t="s">
        <v>300</v>
      </c>
      <c r="B17" s="197" t="s">
        <v>301</v>
      </c>
      <c r="C17" s="197"/>
      <c r="D17" s="197"/>
      <c r="E17" s="197"/>
      <c r="F17" s="197"/>
      <c r="G17" s="197"/>
      <c r="H17" s="57">
        <f t="shared" si="1"/>
        <v>0</v>
      </c>
      <c r="I17" s="40" t="str">
        <f t="shared" si="2"/>
        <v/>
      </c>
      <c r="J17" s="38" t="str">
        <f t="shared" si="0"/>
        <v/>
      </c>
      <c r="K17" s="5"/>
    </row>
    <row r="18" spans="1:11" ht="30">
      <c r="A18" s="7" t="s">
        <v>302</v>
      </c>
      <c r="B18" s="8" t="s">
        <v>303</v>
      </c>
      <c r="C18" s="8" t="s">
        <v>119</v>
      </c>
      <c r="D18" s="7" t="s">
        <v>304</v>
      </c>
      <c r="E18" s="8" t="s">
        <v>3</v>
      </c>
      <c r="F18" s="8"/>
      <c r="G18" s="57" t="e">
        <f>#REF!</f>
        <v>#REF!</v>
      </c>
      <c r="H18" s="57" t="e">
        <f t="shared" si="1"/>
        <v>#REF!</v>
      </c>
      <c r="I18" s="40" t="str">
        <f t="shared" si="2"/>
        <v>Ok!</v>
      </c>
      <c r="J18" s="38" t="e">
        <f t="shared" si="0"/>
        <v>#REF!</v>
      </c>
      <c r="K18" s="5"/>
    </row>
    <row r="19" spans="1:11" ht="30">
      <c r="A19" s="7" t="s">
        <v>305</v>
      </c>
      <c r="B19" s="8">
        <v>72222</v>
      </c>
      <c r="C19" s="8" t="s">
        <v>119</v>
      </c>
      <c r="D19" s="7" t="s">
        <v>306</v>
      </c>
      <c r="E19" s="8" t="s">
        <v>6</v>
      </c>
      <c r="F19" s="8"/>
      <c r="G19" s="57" t="e">
        <f>#REF!</f>
        <v>#REF!</v>
      </c>
      <c r="H19" s="57" t="e">
        <f t="shared" si="1"/>
        <v>#REF!</v>
      </c>
      <c r="I19" s="40" t="str">
        <f t="shared" si="2"/>
        <v>Ok!</v>
      </c>
      <c r="J19" s="38" t="e">
        <f t="shared" si="0"/>
        <v>#REF!</v>
      </c>
      <c r="K19" s="5"/>
    </row>
    <row r="20" spans="1:11" ht="30">
      <c r="A20" s="7" t="s">
        <v>307</v>
      </c>
      <c r="B20" s="8">
        <v>72223</v>
      </c>
      <c r="C20" s="8" t="s">
        <v>119</v>
      </c>
      <c r="D20" s="7" t="s">
        <v>308</v>
      </c>
      <c r="E20" s="8" t="s">
        <v>6</v>
      </c>
      <c r="F20" s="8"/>
      <c r="G20" s="57" t="e">
        <f>#REF!</f>
        <v>#REF!</v>
      </c>
      <c r="H20" s="57" t="e">
        <f t="shared" si="1"/>
        <v>#REF!</v>
      </c>
      <c r="I20" s="40" t="str">
        <f t="shared" si="2"/>
        <v>Ok!</v>
      </c>
      <c r="J20" s="38" t="e">
        <f t="shared" si="0"/>
        <v>#REF!</v>
      </c>
      <c r="K20" s="5"/>
    </row>
    <row r="21" spans="1:11">
      <c r="A21" s="7" t="s">
        <v>309</v>
      </c>
      <c r="B21" s="8">
        <v>85378</v>
      </c>
      <c r="C21" s="8" t="s">
        <v>119</v>
      </c>
      <c r="D21" s="7" t="s">
        <v>310</v>
      </c>
      <c r="E21" s="8" t="s">
        <v>6</v>
      </c>
      <c r="F21" s="8"/>
      <c r="G21" s="57" t="e">
        <f>#REF!</f>
        <v>#REF!</v>
      </c>
      <c r="H21" s="57" t="e">
        <f t="shared" si="1"/>
        <v>#REF!</v>
      </c>
      <c r="I21" s="40" t="str">
        <f t="shared" si="2"/>
        <v>Ok!</v>
      </c>
      <c r="J21" s="38" t="e">
        <f t="shared" si="0"/>
        <v>#REF!</v>
      </c>
      <c r="K21" s="5"/>
    </row>
    <row r="22" spans="1:11">
      <c r="A22" s="7" t="s">
        <v>538</v>
      </c>
      <c r="B22" s="8">
        <v>73616</v>
      </c>
      <c r="C22" s="8" t="s">
        <v>119</v>
      </c>
      <c r="D22" s="7" t="s">
        <v>311</v>
      </c>
      <c r="E22" s="8" t="s">
        <v>3</v>
      </c>
      <c r="F22" s="8"/>
      <c r="G22" s="57" t="e">
        <f>#REF!</f>
        <v>#REF!</v>
      </c>
      <c r="H22" s="57" t="e">
        <f t="shared" si="1"/>
        <v>#REF!</v>
      </c>
      <c r="I22" s="40" t="str">
        <f t="shared" si="2"/>
        <v>Ok!</v>
      </c>
      <c r="J22" s="38" t="e">
        <f t="shared" si="0"/>
        <v>#REF!</v>
      </c>
      <c r="K22" s="5"/>
    </row>
    <row r="23" spans="1:11">
      <c r="A23" s="7" t="s">
        <v>539</v>
      </c>
      <c r="B23" s="8">
        <v>85364</v>
      </c>
      <c r="C23" s="8" t="s">
        <v>119</v>
      </c>
      <c r="D23" s="7" t="s">
        <v>312</v>
      </c>
      <c r="E23" s="8" t="s">
        <v>3</v>
      </c>
      <c r="F23" s="8"/>
      <c r="G23" s="57" t="e">
        <f>#REF!</f>
        <v>#REF!</v>
      </c>
      <c r="H23" s="57" t="e">
        <f t="shared" si="1"/>
        <v>#REF!</v>
      </c>
      <c r="I23" s="40" t="str">
        <f t="shared" si="2"/>
        <v>Ok!</v>
      </c>
      <c r="J23" s="38" t="e">
        <f t="shared" si="0"/>
        <v>#REF!</v>
      </c>
      <c r="K23" s="5"/>
    </row>
    <row r="24" spans="1:11" ht="15.75" customHeight="1">
      <c r="A24" s="9" t="s">
        <v>313</v>
      </c>
      <c r="B24" s="197" t="s">
        <v>16</v>
      </c>
      <c r="C24" s="197"/>
      <c r="D24" s="197"/>
      <c r="E24" s="197"/>
      <c r="F24" s="197"/>
      <c r="G24" s="197"/>
      <c r="H24" s="57">
        <f t="shared" si="1"/>
        <v>0</v>
      </c>
      <c r="I24" s="40" t="str">
        <f t="shared" si="2"/>
        <v/>
      </c>
      <c r="J24" s="38" t="str">
        <f t="shared" si="0"/>
        <v/>
      </c>
      <c r="K24" s="5"/>
    </row>
    <row r="25" spans="1:11">
      <c r="A25" s="7" t="s">
        <v>570</v>
      </c>
      <c r="B25" s="8">
        <v>85334</v>
      </c>
      <c r="C25" s="8" t="s">
        <v>119</v>
      </c>
      <c r="D25" s="7" t="s">
        <v>315</v>
      </c>
      <c r="E25" s="8" t="s">
        <v>6</v>
      </c>
      <c r="F25" s="8"/>
      <c r="G25" s="57" t="e">
        <f>#REF!</f>
        <v>#REF!</v>
      </c>
      <c r="H25" s="57" t="e">
        <f t="shared" si="1"/>
        <v>#REF!</v>
      </c>
      <c r="I25" s="40" t="str">
        <f t="shared" si="2"/>
        <v>Ok!</v>
      </c>
      <c r="J25" s="38" t="e">
        <f t="shared" si="0"/>
        <v>#REF!</v>
      </c>
      <c r="K25" s="5"/>
    </row>
    <row r="26" spans="1:11">
      <c r="A26" s="7" t="s">
        <v>314</v>
      </c>
      <c r="B26" s="8">
        <v>85421</v>
      </c>
      <c r="C26" s="8" t="s">
        <v>119</v>
      </c>
      <c r="D26" s="7" t="s">
        <v>298</v>
      </c>
      <c r="E26" s="8" t="s">
        <v>6</v>
      </c>
      <c r="F26" s="8"/>
      <c r="G26" s="57" t="e">
        <f>#REF!</f>
        <v>#REF!</v>
      </c>
      <c r="H26" s="57" t="e">
        <f t="shared" si="1"/>
        <v>#REF!</v>
      </c>
      <c r="I26" s="40" t="str">
        <f t="shared" si="2"/>
        <v>Ok!</v>
      </c>
      <c r="J26" s="38" t="e">
        <f t="shared" si="0"/>
        <v>#REF!</v>
      </c>
      <c r="K26" s="5"/>
    </row>
    <row r="27" spans="1:11">
      <c r="A27" s="7" t="s">
        <v>316</v>
      </c>
      <c r="B27" s="8">
        <v>85408</v>
      </c>
      <c r="C27" s="8" t="s">
        <v>119</v>
      </c>
      <c r="D27" s="7" t="s">
        <v>318</v>
      </c>
      <c r="E27" s="8" t="s">
        <v>6</v>
      </c>
      <c r="F27" s="8"/>
      <c r="G27" s="57" t="e">
        <f>#REF!</f>
        <v>#REF!</v>
      </c>
      <c r="H27" s="57" t="e">
        <f t="shared" si="1"/>
        <v>#REF!</v>
      </c>
      <c r="I27" s="40" t="str">
        <f t="shared" si="2"/>
        <v>Ok!</v>
      </c>
      <c r="J27" s="38" t="e">
        <f t="shared" si="0"/>
        <v>#REF!</v>
      </c>
      <c r="K27" s="5"/>
    </row>
    <row r="28" spans="1:11">
      <c r="A28" s="7" t="s">
        <v>317</v>
      </c>
      <c r="B28" s="8">
        <v>72142</v>
      </c>
      <c r="C28" s="8" t="s">
        <v>119</v>
      </c>
      <c r="D28" s="7" t="s">
        <v>320</v>
      </c>
      <c r="E28" s="8" t="s">
        <v>321</v>
      </c>
      <c r="F28" s="8"/>
      <c r="G28" s="57" t="e">
        <f>#REF!</f>
        <v>#REF!</v>
      </c>
      <c r="H28" s="57" t="e">
        <f t="shared" si="1"/>
        <v>#REF!</v>
      </c>
      <c r="I28" s="40" t="str">
        <f t="shared" si="2"/>
        <v>Ok!</v>
      </c>
      <c r="J28" s="38" t="e">
        <f t="shared" si="0"/>
        <v>#REF!</v>
      </c>
      <c r="K28" s="5"/>
    </row>
    <row r="29" spans="1:11">
      <c r="A29" s="7" t="s">
        <v>319</v>
      </c>
      <c r="B29" s="8">
        <v>72143</v>
      </c>
      <c r="C29" s="8" t="s">
        <v>119</v>
      </c>
      <c r="D29" s="7" t="s">
        <v>322</v>
      </c>
      <c r="E29" s="8" t="s">
        <v>321</v>
      </c>
      <c r="F29" s="8"/>
      <c r="G29" s="57" t="e">
        <f>#REF!</f>
        <v>#REF!</v>
      </c>
      <c r="H29" s="57" t="e">
        <f t="shared" si="1"/>
        <v>#REF!</v>
      </c>
      <c r="I29" s="40" t="str">
        <f t="shared" si="2"/>
        <v>Ok!</v>
      </c>
      <c r="J29" s="38" t="e">
        <f t="shared" si="0"/>
        <v>#REF!</v>
      </c>
      <c r="K29" s="5"/>
    </row>
    <row r="30" spans="1:11" ht="15.75" customHeight="1">
      <c r="A30" s="9" t="s">
        <v>323</v>
      </c>
      <c r="B30" s="197" t="s">
        <v>324</v>
      </c>
      <c r="C30" s="197"/>
      <c r="D30" s="197"/>
      <c r="E30" s="197"/>
      <c r="F30" s="197"/>
      <c r="G30" s="197"/>
      <c r="H30" s="57">
        <f t="shared" si="1"/>
        <v>0</v>
      </c>
      <c r="I30" s="40" t="str">
        <f t="shared" si="2"/>
        <v/>
      </c>
      <c r="J30" s="38" t="str">
        <f t="shared" si="0"/>
        <v/>
      </c>
      <c r="K30" s="5"/>
    </row>
    <row r="31" spans="1:11">
      <c r="A31" s="7" t="s">
        <v>325</v>
      </c>
      <c r="B31" s="8" t="s">
        <v>326</v>
      </c>
      <c r="C31" s="8" t="s">
        <v>119</v>
      </c>
      <c r="D31" s="7" t="s">
        <v>327</v>
      </c>
      <c r="E31" s="8" t="s">
        <v>6</v>
      </c>
      <c r="F31" s="8"/>
      <c r="G31" s="57" t="e">
        <f>#REF!</f>
        <v>#REF!</v>
      </c>
      <c r="H31" s="57" t="e">
        <f t="shared" si="1"/>
        <v>#REF!</v>
      </c>
      <c r="I31" s="40" t="str">
        <f t="shared" si="2"/>
        <v>Ok!</v>
      </c>
      <c r="J31" s="38" t="e">
        <f t="shared" si="0"/>
        <v>#REF!</v>
      </c>
      <c r="K31" s="5"/>
    </row>
    <row r="32" spans="1:11" ht="30">
      <c r="A32" s="7" t="s">
        <v>328</v>
      </c>
      <c r="B32" s="8" t="s">
        <v>329</v>
      </c>
      <c r="C32" s="8" t="s">
        <v>119</v>
      </c>
      <c r="D32" s="7" t="s">
        <v>330</v>
      </c>
      <c r="E32" s="8" t="s">
        <v>6</v>
      </c>
      <c r="F32" s="8"/>
      <c r="G32" s="57" t="e">
        <f>#REF!</f>
        <v>#REF!</v>
      </c>
      <c r="H32" s="57" t="e">
        <f t="shared" si="1"/>
        <v>#REF!</v>
      </c>
      <c r="I32" s="40" t="str">
        <f t="shared" si="2"/>
        <v>Ok!</v>
      </c>
      <c r="J32" s="38" t="e">
        <f t="shared" si="0"/>
        <v>#REF!</v>
      </c>
      <c r="K32" s="5"/>
    </row>
    <row r="33" spans="1:11" ht="30">
      <c r="A33" s="7" t="s">
        <v>331</v>
      </c>
      <c r="B33" s="8">
        <v>72240</v>
      </c>
      <c r="C33" s="8" t="s">
        <v>119</v>
      </c>
      <c r="D33" s="7" t="s">
        <v>332</v>
      </c>
      <c r="E33" s="8" t="s">
        <v>6</v>
      </c>
      <c r="F33" s="8"/>
      <c r="G33" s="57" t="e">
        <f>#REF!</f>
        <v>#REF!</v>
      </c>
      <c r="H33" s="57" t="e">
        <f t="shared" si="1"/>
        <v>#REF!</v>
      </c>
      <c r="I33" s="40" t="str">
        <f t="shared" si="2"/>
        <v>Ok!</v>
      </c>
      <c r="J33" s="38" t="e">
        <f t="shared" si="0"/>
        <v>#REF!</v>
      </c>
      <c r="K33" s="5"/>
    </row>
    <row r="34" spans="1:11" ht="30">
      <c r="A34" s="7" t="s">
        <v>334</v>
      </c>
      <c r="B34" s="8">
        <v>72241</v>
      </c>
      <c r="C34" s="8" t="s">
        <v>119</v>
      </c>
      <c r="D34" s="7" t="s">
        <v>333</v>
      </c>
      <c r="E34" s="8" t="s">
        <v>6</v>
      </c>
      <c r="F34" s="8"/>
      <c r="G34" s="57" t="e">
        <f>#REF!</f>
        <v>#REF!</v>
      </c>
      <c r="H34" s="57" t="e">
        <f t="shared" si="1"/>
        <v>#REF!</v>
      </c>
      <c r="I34" s="40" t="str">
        <f t="shared" si="2"/>
        <v>Ok!</v>
      </c>
      <c r="J34" s="38" t="e">
        <f t="shared" si="0"/>
        <v>#REF!</v>
      </c>
      <c r="K34" s="5"/>
    </row>
    <row r="35" spans="1:11" ht="30">
      <c r="A35" s="7" t="s">
        <v>336</v>
      </c>
      <c r="B35" s="8">
        <v>72242</v>
      </c>
      <c r="C35" s="8" t="s">
        <v>119</v>
      </c>
      <c r="D35" s="7" t="s">
        <v>335</v>
      </c>
      <c r="E35" s="8" t="s">
        <v>6</v>
      </c>
      <c r="F35" s="8"/>
      <c r="G35" s="57" t="e">
        <f>#REF!</f>
        <v>#REF!</v>
      </c>
      <c r="H35" s="57" t="e">
        <f t="shared" si="1"/>
        <v>#REF!</v>
      </c>
      <c r="I35" s="40" t="str">
        <f t="shared" si="2"/>
        <v>Ok!</v>
      </c>
      <c r="J35" s="38" t="e">
        <f t="shared" si="0"/>
        <v>#REF!</v>
      </c>
      <c r="K35" s="5"/>
    </row>
    <row r="36" spans="1:11">
      <c r="A36" s="7" t="s">
        <v>342</v>
      </c>
      <c r="B36" s="8">
        <v>85411</v>
      </c>
      <c r="C36" s="8" t="s">
        <v>119</v>
      </c>
      <c r="D36" s="7" t="s">
        <v>337</v>
      </c>
      <c r="E36" s="8" t="s">
        <v>6</v>
      </c>
      <c r="F36" s="8"/>
      <c r="G36" s="57" t="e">
        <f>#REF!</f>
        <v>#REF!</v>
      </c>
      <c r="H36" s="57" t="e">
        <f t="shared" si="1"/>
        <v>#REF!</v>
      </c>
      <c r="I36" s="40" t="str">
        <f t="shared" si="2"/>
        <v>Ok!</v>
      </c>
      <c r="J36" s="38" t="e">
        <f t="shared" si="0"/>
        <v>#REF!</v>
      </c>
      <c r="K36" s="5"/>
    </row>
    <row r="37" spans="1:11">
      <c r="A37" s="7" t="s">
        <v>345</v>
      </c>
      <c r="B37" s="8">
        <v>85371</v>
      </c>
      <c r="C37" s="8" t="s">
        <v>119</v>
      </c>
      <c r="D37" s="7" t="s">
        <v>338</v>
      </c>
      <c r="E37" s="8" t="s">
        <v>6</v>
      </c>
      <c r="F37" s="8"/>
      <c r="G37" s="57" t="e">
        <f>#REF!</f>
        <v>#REF!</v>
      </c>
      <c r="H37" s="57" t="e">
        <f t="shared" si="1"/>
        <v>#REF!</v>
      </c>
      <c r="I37" s="40" t="str">
        <f t="shared" si="2"/>
        <v>Ok!</v>
      </c>
      <c r="J37" s="38" t="e">
        <f t="shared" si="0"/>
        <v>#REF!</v>
      </c>
      <c r="K37" s="5"/>
    </row>
    <row r="38" spans="1:11">
      <c r="A38" s="7" t="s">
        <v>540</v>
      </c>
      <c r="B38" s="8">
        <v>85409</v>
      </c>
      <c r="C38" s="8" t="s">
        <v>119</v>
      </c>
      <c r="D38" s="7" t="s">
        <v>339</v>
      </c>
      <c r="E38" s="8" t="s">
        <v>6</v>
      </c>
      <c r="F38" s="8"/>
      <c r="G38" s="57" t="e">
        <f>#REF!</f>
        <v>#REF!</v>
      </c>
      <c r="H38" s="57" t="e">
        <f t="shared" si="1"/>
        <v>#REF!</v>
      </c>
      <c r="I38" s="40" t="str">
        <f t="shared" si="2"/>
        <v>Ok!</v>
      </c>
      <c r="J38" s="38" t="e">
        <f t="shared" si="0"/>
        <v>#REF!</v>
      </c>
      <c r="K38" s="5"/>
    </row>
    <row r="39" spans="1:11">
      <c r="A39" s="7" t="s">
        <v>541</v>
      </c>
      <c r="B39" s="8">
        <v>85382</v>
      </c>
      <c r="C39" s="8" t="s">
        <v>119</v>
      </c>
      <c r="D39" s="7" t="s">
        <v>340</v>
      </c>
      <c r="E39" s="8" t="s">
        <v>6</v>
      </c>
      <c r="F39" s="8"/>
      <c r="G39" s="57" t="e">
        <f>#REF!</f>
        <v>#REF!</v>
      </c>
      <c r="H39" s="57" t="e">
        <f t="shared" si="1"/>
        <v>#REF!</v>
      </c>
      <c r="I39" s="40" t="str">
        <f t="shared" si="2"/>
        <v>Ok!</v>
      </c>
      <c r="J39" s="38" t="e">
        <f t="shared" si="0"/>
        <v>#REF!</v>
      </c>
      <c r="K39" s="5"/>
    </row>
    <row r="40" spans="1:11">
      <c r="A40" s="7" t="s">
        <v>542</v>
      </c>
      <c r="B40" s="8">
        <v>72239</v>
      </c>
      <c r="C40" s="8" t="s">
        <v>119</v>
      </c>
      <c r="D40" s="7" t="s">
        <v>341</v>
      </c>
      <c r="E40" s="8" t="s">
        <v>6</v>
      </c>
      <c r="F40" s="8"/>
      <c r="G40" s="57" t="e">
        <f>#REF!</f>
        <v>#REF!</v>
      </c>
      <c r="H40" s="57" t="e">
        <f t="shared" si="1"/>
        <v>#REF!</v>
      </c>
      <c r="I40" s="40" t="str">
        <f t="shared" si="2"/>
        <v>Ok!</v>
      </c>
      <c r="J40" s="38" t="e">
        <f t="shared" si="0"/>
        <v>#REF!</v>
      </c>
      <c r="K40" s="5"/>
    </row>
    <row r="41" spans="1:11" ht="30">
      <c r="A41" s="7" t="s">
        <v>543</v>
      </c>
      <c r="B41" s="8" t="s">
        <v>343</v>
      </c>
      <c r="C41" s="8" t="s">
        <v>119</v>
      </c>
      <c r="D41" s="7" t="s">
        <v>344</v>
      </c>
      <c r="E41" s="8" t="s">
        <v>6</v>
      </c>
      <c r="F41" s="8"/>
      <c r="G41" s="57" t="e">
        <f>#REF!</f>
        <v>#REF!</v>
      </c>
      <c r="H41" s="57" t="e">
        <f t="shared" si="1"/>
        <v>#REF!</v>
      </c>
      <c r="I41" s="40" t="str">
        <f t="shared" si="2"/>
        <v>Ok!</v>
      </c>
      <c r="J41" s="38" t="e">
        <f t="shared" si="0"/>
        <v>#REF!</v>
      </c>
      <c r="K41" s="5"/>
    </row>
    <row r="42" spans="1:11">
      <c r="A42" s="7" t="s">
        <v>544</v>
      </c>
      <c r="B42" s="8" t="s">
        <v>346</v>
      </c>
      <c r="C42" s="8" t="s">
        <v>119</v>
      </c>
      <c r="D42" s="7" t="s">
        <v>347</v>
      </c>
      <c r="E42" s="8" t="s">
        <v>6</v>
      </c>
      <c r="F42" s="8"/>
      <c r="G42" s="57" t="e">
        <f>#REF!</f>
        <v>#REF!</v>
      </c>
      <c r="H42" s="57" t="e">
        <f t="shared" si="1"/>
        <v>#REF!</v>
      </c>
      <c r="I42" s="40" t="str">
        <f t="shared" si="2"/>
        <v>Ok!</v>
      </c>
      <c r="J42" s="38" t="e">
        <f t="shared" si="0"/>
        <v>#REF!</v>
      </c>
      <c r="K42" s="5"/>
    </row>
    <row r="43" spans="1:11" ht="30">
      <c r="A43" s="7" t="s">
        <v>545</v>
      </c>
      <c r="B43" s="8" t="s">
        <v>348</v>
      </c>
      <c r="C43" s="8" t="s">
        <v>119</v>
      </c>
      <c r="D43" s="7" t="s">
        <v>349</v>
      </c>
      <c r="E43" s="8" t="s">
        <v>6</v>
      </c>
      <c r="F43" s="8"/>
      <c r="G43" s="57" t="e">
        <f>#REF!</f>
        <v>#REF!</v>
      </c>
      <c r="H43" s="57" t="e">
        <f t="shared" si="1"/>
        <v>#REF!</v>
      </c>
      <c r="I43" s="40" t="str">
        <f t="shared" si="2"/>
        <v>Ok!</v>
      </c>
      <c r="J43" s="38" t="e">
        <f t="shared" si="0"/>
        <v>#REF!</v>
      </c>
      <c r="K43" s="5"/>
    </row>
    <row r="44" spans="1:11" ht="15.75">
      <c r="A44" s="9" t="s">
        <v>350</v>
      </c>
      <c r="B44" s="197" t="s">
        <v>351</v>
      </c>
      <c r="C44" s="197"/>
      <c r="D44" s="197"/>
      <c r="E44" s="197"/>
      <c r="F44" s="197"/>
      <c r="G44" s="197"/>
      <c r="H44" s="57">
        <f t="shared" si="1"/>
        <v>0</v>
      </c>
      <c r="I44" s="40" t="str">
        <f t="shared" si="2"/>
        <v/>
      </c>
      <c r="J44" s="38" t="str">
        <f t="shared" si="0"/>
        <v/>
      </c>
      <c r="K44" s="5"/>
    </row>
    <row r="45" spans="1:11" ht="30">
      <c r="A45" s="7" t="s">
        <v>352</v>
      </c>
      <c r="B45" s="8">
        <v>72238</v>
      </c>
      <c r="C45" s="8" t="s">
        <v>119</v>
      </c>
      <c r="D45" s="7" t="s">
        <v>353</v>
      </c>
      <c r="E45" s="8" t="s">
        <v>6</v>
      </c>
      <c r="F45" s="8"/>
      <c r="G45" s="57" t="e">
        <f>#REF!</f>
        <v>#REF!</v>
      </c>
      <c r="H45" s="57" t="e">
        <f t="shared" si="1"/>
        <v>#REF!</v>
      </c>
      <c r="I45" s="40" t="str">
        <f t="shared" si="2"/>
        <v>Ok!</v>
      </c>
      <c r="J45" s="38" t="e">
        <f t="shared" si="0"/>
        <v>#REF!</v>
      </c>
      <c r="K45" s="5"/>
    </row>
    <row r="46" spans="1:11">
      <c r="A46" s="7" t="s">
        <v>354</v>
      </c>
      <c r="B46" s="8">
        <v>85372</v>
      </c>
      <c r="C46" s="8" t="s">
        <v>119</v>
      </c>
      <c r="D46" s="7" t="s">
        <v>355</v>
      </c>
      <c r="E46" s="8" t="s">
        <v>6</v>
      </c>
      <c r="F46" s="8"/>
      <c r="G46" s="57" t="e">
        <f>#REF!</f>
        <v>#REF!</v>
      </c>
      <c r="H46" s="57" t="e">
        <f t="shared" si="1"/>
        <v>#REF!</v>
      </c>
      <c r="I46" s="40" t="str">
        <f t="shared" si="2"/>
        <v>Ok!</v>
      </c>
      <c r="J46" s="38" t="e">
        <f t="shared" si="0"/>
        <v>#REF!</v>
      </c>
      <c r="K46" s="5"/>
    </row>
    <row r="47" spans="1:11">
      <c r="A47" s="7" t="s">
        <v>356</v>
      </c>
      <c r="B47" s="8">
        <v>72236</v>
      </c>
      <c r="C47" s="8" t="s">
        <v>119</v>
      </c>
      <c r="D47" s="7" t="s">
        <v>357</v>
      </c>
      <c r="E47" s="8" t="s">
        <v>6</v>
      </c>
      <c r="F47" s="8"/>
      <c r="G47" s="57" t="e">
        <f>#REF!</f>
        <v>#REF!</v>
      </c>
      <c r="H47" s="57" t="e">
        <f t="shared" si="1"/>
        <v>#REF!</v>
      </c>
      <c r="I47" s="40" t="str">
        <f t="shared" si="2"/>
        <v>Ok!</v>
      </c>
      <c r="J47" s="38" t="e">
        <f t="shared" si="0"/>
        <v>#REF!</v>
      </c>
      <c r="K47" s="5"/>
    </row>
    <row r="48" spans="1:11">
      <c r="A48" s="7" t="s">
        <v>546</v>
      </c>
      <c r="B48" s="8">
        <v>72235</v>
      </c>
      <c r="C48" s="8" t="s">
        <v>119</v>
      </c>
      <c r="D48" s="7" t="s">
        <v>358</v>
      </c>
      <c r="E48" s="8" t="s">
        <v>6</v>
      </c>
      <c r="F48" s="8"/>
      <c r="G48" s="57" t="e">
        <f>#REF!</f>
        <v>#REF!</v>
      </c>
      <c r="H48" s="57" t="e">
        <f t="shared" si="1"/>
        <v>#REF!</v>
      </c>
      <c r="I48" s="40" t="str">
        <f t="shared" si="2"/>
        <v>Ok!</v>
      </c>
      <c r="J48" s="38" t="e">
        <f t="shared" si="0"/>
        <v>#REF!</v>
      </c>
      <c r="K48" s="5"/>
    </row>
    <row r="49" spans="1:11">
      <c r="A49" s="7" t="s">
        <v>547</v>
      </c>
      <c r="B49" s="8">
        <v>85369</v>
      </c>
      <c r="C49" s="8" t="s">
        <v>119</v>
      </c>
      <c r="D49" s="7" t="s">
        <v>359</v>
      </c>
      <c r="E49" s="8" t="s">
        <v>6</v>
      </c>
      <c r="F49" s="8"/>
      <c r="G49" s="57" t="e">
        <f>#REF!</f>
        <v>#REF!</v>
      </c>
      <c r="H49" s="57" t="e">
        <f t="shared" si="1"/>
        <v>#REF!</v>
      </c>
      <c r="I49" s="40" t="str">
        <f t="shared" si="2"/>
        <v>Ok!</v>
      </c>
      <c r="J49" s="38" t="e">
        <f t="shared" si="0"/>
        <v>#REF!</v>
      </c>
      <c r="K49" s="5"/>
    </row>
    <row r="50" spans="1:11" ht="15.75" customHeight="1">
      <c r="A50" s="9" t="s">
        <v>360</v>
      </c>
      <c r="B50" s="197" t="s">
        <v>4</v>
      </c>
      <c r="C50" s="197"/>
      <c r="D50" s="197"/>
      <c r="E50" s="197"/>
      <c r="F50" s="197"/>
      <c r="G50" s="197"/>
      <c r="H50" s="57">
        <f t="shared" si="1"/>
        <v>0</v>
      </c>
      <c r="I50" s="40" t="str">
        <f t="shared" si="2"/>
        <v/>
      </c>
      <c r="J50" s="38" t="str">
        <f t="shared" si="0"/>
        <v/>
      </c>
      <c r="K50" s="5"/>
    </row>
    <row r="51" spans="1:11">
      <c r="A51" s="7" t="s">
        <v>361</v>
      </c>
      <c r="B51" s="8">
        <v>72225</v>
      </c>
      <c r="C51" s="8" t="s">
        <v>119</v>
      </c>
      <c r="D51" s="7" t="s">
        <v>362</v>
      </c>
      <c r="E51" s="8" t="s">
        <v>6</v>
      </c>
      <c r="F51" s="8"/>
      <c r="G51" s="57" t="e">
        <f>#REF!</f>
        <v>#REF!</v>
      </c>
      <c r="H51" s="57" t="e">
        <f t="shared" si="1"/>
        <v>#REF!</v>
      </c>
      <c r="I51" s="40" t="str">
        <f t="shared" si="2"/>
        <v>Ok!</v>
      </c>
      <c r="J51" s="38" t="e">
        <f t="shared" si="0"/>
        <v>#REF!</v>
      </c>
      <c r="K51" s="5"/>
    </row>
    <row r="52" spans="1:11" ht="30">
      <c r="A52" s="7" t="s">
        <v>363</v>
      </c>
      <c r="B52" s="8">
        <v>72227</v>
      </c>
      <c r="C52" s="8" t="s">
        <v>119</v>
      </c>
      <c r="D52" s="7" t="s">
        <v>364</v>
      </c>
      <c r="E52" s="8" t="s">
        <v>6</v>
      </c>
      <c r="F52" s="8"/>
      <c r="G52" s="57" t="e">
        <f>#REF!</f>
        <v>#REF!</v>
      </c>
      <c r="H52" s="57" t="e">
        <f t="shared" si="1"/>
        <v>#REF!</v>
      </c>
      <c r="I52" s="40" t="str">
        <f t="shared" si="2"/>
        <v>Ok!</v>
      </c>
      <c r="J52" s="38" t="e">
        <f t="shared" si="0"/>
        <v>#REF!</v>
      </c>
      <c r="K52" s="5"/>
    </row>
    <row r="53" spans="1:11" ht="30">
      <c r="A53" s="7" t="s">
        <v>365</v>
      </c>
      <c r="B53" s="8">
        <v>72229</v>
      </c>
      <c r="C53" s="8" t="s">
        <v>119</v>
      </c>
      <c r="D53" s="7" t="s">
        <v>366</v>
      </c>
      <c r="E53" s="8" t="s">
        <v>6</v>
      </c>
      <c r="F53" s="8"/>
      <c r="G53" s="57" t="e">
        <f>#REF!</f>
        <v>#REF!</v>
      </c>
      <c r="H53" s="57" t="e">
        <f t="shared" si="1"/>
        <v>#REF!</v>
      </c>
      <c r="I53" s="40" t="str">
        <f t="shared" si="2"/>
        <v>Ok!</v>
      </c>
      <c r="J53" s="38" t="e">
        <f t="shared" si="0"/>
        <v>#REF!</v>
      </c>
      <c r="K53" s="5"/>
    </row>
    <row r="54" spans="1:11">
      <c r="A54" s="7" t="s">
        <v>367</v>
      </c>
      <c r="B54" s="8">
        <v>72231</v>
      </c>
      <c r="C54" s="8" t="s">
        <v>119</v>
      </c>
      <c r="D54" s="7" t="s">
        <v>368</v>
      </c>
      <c r="E54" s="8" t="s">
        <v>6</v>
      </c>
      <c r="F54" s="8"/>
      <c r="G54" s="57" t="e">
        <f>#REF!</f>
        <v>#REF!</v>
      </c>
      <c r="H54" s="57" t="e">
        <f t="shared" si="1"/>
        <v>#REF!</v>
      </c>
      <c r="I54" s="40" t="str">
        <f t="shared" si="2"/>
        <v>Ok!</v>
      </c>
      <c r="J54" s="38" t="e">
        <f t="shared" si="0"/>
        <v>#REF!</v>
      </c>
      <c r="K54" s="5"/>
    </row>
    <row r="55" spans="1:11">
      <c r="A55" s="7" t="s">
        <v>369</v>
      </c>
      <c r="B55" s="8">
        <v>85383</v>
      </c>
      <c r="C55" s="8" t="s">
        <v>119</v>
      </c>
      <c r="D55" s="7" t="s">
        <v>370</v>
      </c>
      <c r="E55" s="8" t="s">
        <v>51</v>
      </c>
      <c r="F55" s="8"/>
      <c r="G55" s="57" t="e">
        <f>#REF!</f>
        <v>#REF!</v>
      </c>
      <c r="H55" s="57" t="e">
        <f t="shared" si="1"/>
        <v>#REF!</v>
      </c>
      <c r="I55" s="40" t="str">
        <f t="shared" si="2"/>
        <v>Ok!</v>
      </c>
      <c r="J55" s="38" t="e">
        <f t="shared" si="0"/>
        <v>#REF!</v>
      </c>
      <c r="K55" s="5"/>
    </row>
    <row r="56" spans="1:11">
      <c r="A56" s="7" t="s">
        <v>371</v>
      </c>
      <c r="B56" s="8">
        <v>85414</v>
      </c>
      <c r="C56" s="8" t="s">
        <v>119</v>
      </c>
      <c r="D56" s="7" t="s">
        <v>372</v>
      </c>
      <c r="E56" s="8" t="s">
        <v>51</v>
      </c>
      <c r="F56" s="8"/>
      <c r="G56" s="57" t="e">
        <f>#REF!</f>
        <v>#REF!</v>
      </c>
      <c r="H56" s="57" t="e">
        <f t="shared" si="1"/>
        <v>#REF!</v>
      </c>
      <c r="I56" s="40" t="str">
        <f t="shared" si="2"/>
        <v>Ok!</v>
      </c>
      <c r="J56" s="38" t="e">
        <f t="shared" si="0"/>
        <v>#REF!</v>
      </c>
      <c r="K56" s="5"/>
    </row>
    <row r="57" spans="1:11">
      <c r="A57" s="7" t="s">
        <v>374</v>
      </c>
      <c r="B57" s="8">
        <v>85333</v>
      </c>
      <c r="C57" s="8" t="s">
        <v>119</v>
      </c>
      <c r="D57" s="7" t="s">
        <v>46</v>
      </c>
      <c r="E57" s="8" t="s">
        <v>321</v>
      </c>
      <c r="F57" s="8"/>
      <c r="G57" s="57" t="e">
        <f>#REF!</f>
        <v>#REF!</v>
      </c>
      <c r="H57" s="57" t="e">
        <f t="shared" si="1"/>
        <v>#REF!</v>
      </c>
      <c r="I57" s="40" t="str">
        <f t="shared" si="2"/>
        <v>Ok!</v>
      </c>
      <c r="J57" s="38" t="e">
        <f t="shared" si="0"/>
        <v>#REF!</v>
      </c>
      <c r="K57" s="5"/>
    </row>
    <row r="58" spans="1:11" ht="30">
      <c r="A58" s="7" t="s">
        <v>375</v>
      </c>
      <c r="B58" s="8">
        <v>85332</v>
      </c>
      <c r="C58" s="8" t="s">
        <v>119</v>
      </c>
      <c r="D58" s="7" t="s">
        <v>48</v>
      </c>
      <c r="E58" s="8" t="s">
        <v>321</v>
      </c>
      <c r="F58" s="8"/>
      <c r="G58" s="57" t="e">
        <f>#REF!</f>
        <v>#REF!</v>
      </c>
      <c r="H58" s="57" t="e">
        <f t="shared" si="1"/>
        <v>#REF!</v>
      </c>
      <c r="I58" s="40" t="str">
        <f t="shared" si="2"/>
        <v>Ok!</v>
      </c>
      <c r="J58" s="38" t="e">
        <f t="shared" si="0"/>
        <v>#REF!</v>
      </c>
      <c r="K58" s="5"/>
    </row>
    <row r="59" spans="1:11">
      <c r="A59" s="7" t="s">
        <v>376</v>
      </c>
      <c r="B59" s="8">
        <v>85407</v>
      </c>
      <c r="C59" s="8" t="s">
        <v>119</v>
      </c>
      <c r="D59" s="7" t="s">
        <v>377</v>
      </c>
      <c r="E59" s="8" t="s">
        <v>51</v>
      </c>
      <c r="F59" s="8"/>
      <c r="G59" s="57" t="e">
        <f>#REF!</f>
        <v>#REF!</v>
      </c>
      <c r="H59" s="57" t="e">
        <f t="shared" si="1"/>
        <v>#REF!</v>
      </c>
      <c r="I59" s="40" t="str">
        <f t="shared" si="2"/>
        <v>Ok!</v>
      </c>
      <c r="J59" s="38" t="e">
        <f t="shared" si="0"/>
        <v>#REF!</v>
      </c>
      <c r="K59" s="5"/>
    </row>
    <row r="60" spans="1:11">
      <c r="A60" s="7" t="s">
        <v>378</v>
      </c>
      <c r="B60" s="8">
        <v>85410</v>
      </c>
      <c r="C60" s="8" t="s">
        <v>119</v>
      </c>
      <c r="D60" s="7" t="s">
        <v>379</v>
      </c>
      <c r="E60" s="8" t="s">
        <v>321</v>
      </c>
      <c r="F60" s="8"/>
      <c r="G60" s="57" t="e">
        <f>#REF!</f>
        <v>#REF!</v>
      </c>
      <c r="H60" s="57" t="e">
        <f t="shared" si="1"/>
        <v>#REF!</v>
      </c>
      <c r="I60" s="40" t="str">
        <f t="shared" si="2"/>
        <v>Ok!</v>
      </c>
      <c r="J60" s="38" t="e">
        <f t="shared" si="0"/>
        <v>#REF!</v>
      </c>
      <c r="K60" s="5"/>
    </row>
    <row r="61" spans="1:11">
      <c r="A61" s="7" t="s">
        <v>380</v>
      </c>
      <c r="B61" s="8">
        <v>85416</v>
      </c>
      <c r="C61" s="8" t="s">
        <v>119</v>
      </c>
      <c r="D61" s="7" t="s">
        <v>47</v>
      </c>
      <c r="E61" s="8" t="s">
        <v>321</v>
      </c>
      <c r="F61" s="8"/>
      <c r="G61" s="57" t="e">
        <f>#REF!</f>
        <v>#REF!</v>
      </c>
      <c r="H61" s="57" t="e">
        <f t="shared" si="1"/>
        <v>#REF!</v>
      </c>
      <c r="I61" s="40" t="str">
        <f t="shared" si="2"/>
        <v>Ok!</v>
      </c>
      <c r="J61" s="38" t="e">
        <f t="shared" si="0"/>
        <v>#REF!</v>
      </c>
      <c r="K61" s="5"/>
    </row>
    <row r="62" spans="1:11" ht="15.75" customHeight="1">
      <c r="A62" s="9">
        <v>3</v>
      </c>
      <c r="B62" s="197" t="s">
        <v>17</v>
      </c>
      <c r="C62" s="197"/>
      <c r="D62" s="197"/>
      <c r="E62" s="197"/>
      <c r="F62" s="197"/>
      <c r="G62" s="197"/>
      <c r="H62" s="57">
        <f t="shared" si="1"/>
        <v>0</v>
      </c>
      <c r="I62" s="40" t="str">
        <f t="shared" si="2"/>
        <v/>
      </c>
      <c r="J62" s="38" t="str">
        <f t="shared" si="0"/>
        <v/>
      </c>
      <c r="K62" s="5"/>
    </row>
    <row r="63" spans="1:11" ht="30">
      <c r="A63" s="7" t="s">
        <v>84</v>
      </c>
      <c r="B63" s="8">
        <v>73361</v>
      </c>
      <c r="C63" s="8" t="s">
        <v>119</v>
      </c>
      <c r="D63" s="7" t="s">
        <v>168</v>
      </c>
      <c r="E63" s="8" t="s">
        <v>3</v>
      </c>
      <c r="F63" s="8"/>
      <c r="G63" s="57" t="e">
        <f>#REF!</f>
        <v>#REF!</v>
      </c>
      <c r="H63" s="57" t="e">
        <f t="shared" si="1"/>
        <v>#REF!</v>
      </c>
      <c r="I63" s="40" t="str">
        <f t="shared" si="2"/>
        <v>Ok!</v>
      </c>
      <c r="J63" s="38" t="e">
        <f t="shared" ref="J63:J103" si="3">IF(ISBLANK(G63),"",(IF(G63&lt;&gt;0,"Ok!","Verificar!")))</f>
        <v>#REF!</v>
      </c>
    </row>
    <row r="64" spans="1:11" ht="30">
      <c r="A64" s="7" t="s">
        <v>85</v>
      </c>
      <c r="B64" s="8">
        <v>5970</v>
      </c>
      <c r="C64" s="8" t="s">
        <v>119</v>
      </c>
      <c r="D64" s="7" t="s">
        <v>169</v>
      </c>
      <c r="E64" s="8" t="s">
        <v>6</v>
      </c>
      <c r="F64" s="8"/>
      <c r="G64" s="57" t="e">
        <f>#REF!</f>
        <v>#REF!</v>
      </c>
      <c r="H64" s="57" t="e">
        <f t="shared" si="1"/>
        <v>#REF!</v>
      </c>
      <c r="I64" s="40" t="str">
        <f t="shared" si="2"/>
        <v>Ok!</v>
      </c>
      <c r="J64" s="38" t="e">
        <f t="shared" si="3"/>
        <v>#REF!</v>
      </c>
    </row>
    <row r="65" spans="1:10">
      <c r="A65" s="7" t="s">
        <v>170</v>
      </c>
      <c r="B65" s="8" t="s">
        <v>230</v>
      </c>
      <c r="C65" s="8" t="s">
        <v>119</v>
      </c>
      <c r="D65" s="7" t="s">
        <v>231</v>
      </c>
      <c r="E65" s="8" t="s">
        <v>3</v>
      </c>
      <c r="F65" s="8"/>
      <c r="G65" s="57" t="e">
        <f>#REF!</f>
        <v>#REF!</v>
      </c>
      <c r="H65" s="57" t="e">
        <f t="shared" si="1"/>
        <v>#REF!</v>
      </c>
      <c r="I65" s="40" t="str">
        <f t="shared" si="2"/>
        <v>Ok!</v>
      </c>
      <c r="J65" s="38" t="e">
        <f t="shared" si="3"/>
        <v>#REF!</v>
      </c>
    </row>
    <row r="66" spans="1:10">
      <c r="A66" s="7" t="s">
        <v>86</v>
      </c>
      <c r="B66" s="8" t="s">
        <v>164</v>
      </c>
      <c r="C66" s="8" t="s">
        <v>119</v>
      </c>
      <c r="D66" s="7" t="s">
        <v>165</v>
      </c>
      <c r="E66" s="8" t="s">
        <v>3</v>
      </c>
      <c r="F66" s="8"/>
      <c r="G66" s="57" t="e">
        <f>#REF!</f>
        <v>#REF!</v>
      </c>
      <c r="H66" s="57" t="e">
        <f t="shared" si="1"/>
        <v>#REF!</v>
      </c>
      <c r="I66" s="40" t="str">
        <f>IF(ISBLANK(C66),"",IF(C66="sinapi","Ok!","Verificar!"))</f>
        <v>Ok!</v>
      </c>
      <c r="J66" s="38" t="e">
        <f>IF(ISBLANK(G66),"",(IF(G66&lt;&gt;0,"Ok!","Verificar!")))</f>
        <v>#REF!</v>
      </c>
    </row>
    <row r="67" spans="1:10" ht="30">
      <c r="A67" s="7" t="s">
        <v>87</v>
      </c>
      <c r="B67" s="178">
        <v>92873</v>
      </c>
      <c r="C67" s="178" t="s">
        <v>119</v>
      </c>
      <c r="D67" s="177" t="s">
        <v>739</v>
      </c>
      <c r="E67" s="178" t="s">
        <v>3</v>
      </c>
      <c r="F67" s="178"/>
      <c r="G67" s="179">
        <v>124.22</v>
      </c>
      <c r="H67" s="57">
        <f t="shared" si="1"/>
        <v>0</v>
      </c>
      <c r="I67" s="40"/>
      <c r="J67" s="38"/>
    </row>
    <row r="68" spans="1:10" ht="15.75">
      <c r="A68" s="7" t="s">
        <v>88</v>
      </c>
      <c r="B68" s="8" t="s">
        <v>572</v>
      </c>
      <c r="C68" s="8" t="s">
        <v>122</v>
      </c>
      <c r="D68" s="7" t="s">
        <v>128</v>
      </c>
      <c r="E68" s="8" t="s">
        <v>6</v>
      </c>
      <c r="F68" s="8"/>
      <c r="G68" s="57" t="e">
        <f>#REF!</f>
        <v>#REF!</v>
      </c>
      <c r="H68" s="57" t="e">
        <f t="shared" ref="H68:H131" si="4">F68*G68</f>
        <v>#REF!</v>
      </c>
      <c r="I68" s="40" t="str">
        <f t="shared" si="2"/>
        <v>Verificar!</v>
      </c>
      <c r="J68" s="38" t="e">
        <f t="shared" si="3"/>
        <v>#REF!</v>
      </c>
    </row>
    <row r="69" spans="1:10" ht="30">
      <c r="A69" s="7" t="s">
        <v>89</v>
      </c>
      <c r="B69" s="178">
        <v>92791</v>
      </c>
      <c r="C69" s="178" t="s">
        <v>119</v>
      </c>
      <c r="D69" s="177" t="s">
        <v>740</v>
      </c>
      <c r="E69" s="178" t="s">
        <v>5</v>
      </c>
      <c r="F69" s="178"/>
      <c r="G69" s="179">
        <v>6.79</v>
      </c>
      <c r="H69" s="57">
        <f t="shared" si="4"/>
        <v>0</v>
      </c>
      <c r="I69" s="40" t="str">
        <f t="shared" ref="I69:I74" si="5">IF(ISBLANK(C69),"",IF(C69="sinapi","Ok!","Verificar!"))</f>
        <v>Ok!</v>
      </c>
      <c r="J69" s="38" t="str">
        <f t="shared" ref="J69:J74" si="6">IF(ISBLANK(G69),"",(IF(G69&lt;&gt;0,"Ok!","Verificar!")))</f>
        <v>Ok!</v>
      </c>
    </row>
    <row r="70" spans="1:10" ht="30">
      <c r="A70" s="7" t="s">
        <v>90</v>
      </c>
      <c r="B70" s="178">
        <v>92792</v>
      </c>
      <c r="C70" s="178" t="s">
        <v>119</v>
      </c>
      <c r="D70" s="177" t="s">
        <v>740</v>
      </c>
      <c r="E70" s="178" t="s">
        <v>5</v>
      </c>
      <c r="F70" s="178"/>
      <c r="G70" s="179">
        <v>6.65</v>
      </c>
      <c r="H70" s="57">
        <f t="shared" si="4"/>
        <v>0</v>
      </c>
      <c r="I70" s="40" t="str">
        <f t="shared" si="5"/>
        <v>Ok!</v>
      </c>
      <c r="J70" s="38" t="str">
        <f t="shared" si="6"/>
        <v>Ok!</v>
      </c>
    </row>
    <row r="71" spans="1:10" ht="30">
      <c r="A71" s="7" t="s">
        <v>91</v>
      </c>
      <c r="B71" s="178">
        <v>92793</v>
      </c>
      <c r="C71" s="178" t="s">
        <v>119</v>
      </c>
      <c r="D71" s="177" t="s">
        <v>741</v>
      </c>
      <c r="E71" s="178" t="s">
        <v>5</v>
      </c>
      <c r="F71" s="178"/>
      <c r="G71" s="179">
        <v>6.82</v>
      </c>
      <c r="H71" s="57">
        <f t="shared" si="4"/>
        <v>0</v>
      </c>
      <c r="I71" s="40" t="str">
        <f t="shared" si="5"/>
        <v>Ok!</v>
      </c>
      <c r="J71" s="38" t="str">
        <f t="shared" si="6"/>
        <v>Ok!</v>
      </c>
    </row>
    <row r="72" spans="1:10" ht="45">
      <c r="A72" s="7" t="s">
        <v>92</v>
      </c>
      <c r="B72" s="178">
        <v>92759</v>
      </c>
      <c r="C72" s="178" t="s">
        <v>119</v>
      </c>
      <c r="D72" s="177" t="s">
        <v>744</v>
      </c>
      <c r="E72" s="178" t="s">
        <v>5</v>
      </c>
      <c r="F72" s="178"/>
      <c r="G72" s="179">
        <v>9.2200000000000006</v>
      </c>
      <c r="H72" s="57">
        <f t="shared" si="4"/>
        <v>0</v>
      </c>
      <c r="I72" s="40" t="str">
        <f t="shared" si="5"/>
        <v>Ok!</v>
      </c>
      <c r="J72" s="38" t="str">
        <f t="shared" si="6"/>
        <v>Ok!</v>
      </c>
    </row>
    <row r="73" spans="1:10" ht="45">
      <c r="A73" s="7" t="s">
        <v>171</v>
      </c>
      <c r="B73" s="178">
        <v>92760</v>
      </c>
      <c r="C73" s="178" t="s">
        <v>119</v>
      </c>
      <c r="D73" s="177" t="s">
        <v>742</v>
      </c>
      <c r="E73" s="178" t="s">
        <v>5</v>
      </c>
      <c r="F73" s="178"/>
      <c r="G73" s="179">
        <v>8.5500000000000007</v>
      </c>
      <c r="H73" s="57">
        <f t="shared" si="4"/>
        <v>0</v>
      </c>
      <c r="I73" s="40" t="str">
        <f t="shared" si="5"/>
        <v>Ok!</v>
      </c>
      <c r="J73" s="38" t="str">
        <f t="shared" si="6"/>
        <v>Ok!</v>
      </c>
    </row>
    <row r="74" spans="1:10" ht="45">
      <c r="A74" s="7" t="s">
        <v>172</v>
      </c>
      <c r="B74" s="178">
        <v>92761</v>
      </c>
      <c r="C74" s="178" t="s">
        <v>119</v>
      </c>
      <c r="D74" s="177" t="s">
        <v>743</v>
      </c>
      <c r="E74" s="178" t="s">
        <v>5</v>
      </c>
      <c r="F74" s="178"/>
      <c r="G74" s="179">
        <v>8.2899999999999991</v>
      </c>
      <c r="H74" s="57">
        <f t="shared" si="4"/>
        <v>0</v>
      </c>
      <c r="I74" s="40" t="str">
        <f t="shared" si="5"/>
        <v>Ok!</v>
      </c>
      <c r="J74" s="38" t="str">
        <f t="shared" si="6"/>
        <v>Ok!</v>
      </c>
    </row>
    <row r="75" spans="1:10" ht="30">
      <c r="A75" s="7" t="s">
        <v>173</v>
      </c>
      <c r="B75" s="8" t="s">
        <v>94</v>
      </c>
      <c r="C75" s="8" t="s">
        <v>119</v>
      </c>
      <c r="D75" s="7" t="s">
        <v>93</v>
      </c>
      <c r="E75" s="8" t="s">
        <v>5</v>
      </c>
      <c r="F75" s="8"/>
      <c r="G75" s="57" t="e">
        <f>#REF!</f>
        <v>#REF!</v>
      </c>
      <c r="H75" s="57" t="e">
        <f t="shared" si="4"/>
        <v>#REF!</v>
      </c>
      <c r="I75" s="40" t="str">
        <f t="shared" ref="I75:I112" si="7">IF(ISBLANK(C75),"",IF(C75="sinapi","Ok!","Verificar!"))</f>
        <v>Ok!</v>
      </c>
      <c r="J75" s="38" t="e">
        <f t="shared" si="3"/>
        <v>#REF!</v>
      </c>
    </row>
    <row r="76" spans="1:10" ht="15.75">
      <c r="A76" s="7" t="s">
        <v>174</v>
      </c>
      <c r="B76" s="8" t="s">
        <v>573</v>
      </c>
      <c r="C76" s="8" t="s">
        <v>122</v>
      </c>
      <c r="D76" s="7" t="s">
        <v>18</v>
      </c>
      <c r="E76" s="8" t="s">
        <v>6</v>
      </c>
      <c r="F76" s="8"/>
      <c r="G76" s="57" t="e">
        <f>#REF!</f>
        <v>#REF!</v>
      </c>
      <c r="H76" s="57" t="e">
        <f t="shared" si="4"/>
        <v>#REF!</v>
      </c>
      <c r="I76" s="40" t="str">
        <f t="shared" si="7"/>
        <v>Verificar!</v>
      </c>
      <c r="J76" s="38" t="e">
        <f t="shared" si="3"/>
        <v>#REF!</v>
      </c>
    </row>
    <row r="77" spans="1:10" ht="15.75">
      <c r="A77" s="7" t="s">
        <v>175</v>
      </c>
      <c r="B77" s="8" t="s">
        <v>574</v>
      </c>
      <c r="C77" s="8" t="s">
        <v>122</v>
      </c>
      <c r="D77" s="7" t="s">
        <v>129</v>
      </c>
      <c r="E77" s="8" t="s">
        <v>6</v>
      </c>
      <c r="F77" s="8"/>
      <c r="G77" s="57" t="e">
        <f>#REF!</f>
        <v>#REF!</v>
      </c>
      <c r="H77" s="57" t="e">
        <f t="shared" si="4"/>
        <v>#REF!</v>
      </c>
      <c r="I77" s="40" t="str">
        <f t="shared" si="7"/>
        <v>Verificar!</v>
      </c>
      <c r="J77" s="38" t="e">
        <f t="shared" si="3"/>
        <v>#REF!</v>
      </c>
    </row>
    <row r="78" spans="1:10" s="41" customFormat="1">
      <c r="A78" s="7" t="s">
        <v>176</v>
      </c>
      <c r="B78" s="187" t="s">
        <v>735</v>
      </c>
      <c r="C78" s="188" t="s">
        <v>122</v>
      </c>
      <c r="D78" s="186" t="s">
        <v>734</v>
      </c>
      <c r="E78" s="187"/>
      <c r="F78" s="187"/>
      <c r="G78" s="179"/>
      <c r="H78" s="57">
        <f t="shared" si="4"/>
        <v>0</v>
      </c>
      <c r="I78" s="40"/>
      <c r="J78" s="161"/>
    </row>
    <row r="79" spans="1:10">
      <c r="A79" s="7" t="s">
        <v>177</v>
      </c>
      <c r="B79" s="8" t="s">
        <v>160</v>
      </c>
      <c r="C79" s="8" t="s">
        <v>119</v>
      </c>
      <c r="D79" s="7" t="s">
        <v>159</v>
      </c>
      <c r="E79" s="8" t="s">
        <v>3</v>
      </c>
      <c r="F79" s="8"/>
      <c r="G79" s="57" t="e">
        <f>#REF!</f>
        <v>#REF!</v>
      </c>
      <c r="H79" s="57" t="e">
        <f t="shared" si="4"/>
        <v>#REF!</v>
      </c>
      <c r="I79" s="40" t="str">
        <f t="shared" si="7"/>
        <v>Ok!</v>
      </c>
      <c r="J79" s="38" t="e">
        <f t="shared" si="3"/>
        <v>#REF!</v>
      </c>
    </row>
    <row r="80" spans="1:10">
      <c r="A80" s="7" t="s">
        <v>178</v>
      </c>
      <c r="B80" s="8">
        <v>84084</v>
      </c>
      <c r="C80" s="8" t="s">
        <v>119</v>
      </c>
      <c r="D80" s="7" t="s">
        <v>161</v>
      </c>
      <c r="E80" s="8" t="s">
        <v>6</v>
      </c>
      <c r="F80" s="8"/>
      <c r="G80" s="57" t="e">
        <f>#REF!</f>
        <v>#REF!</v>
      </c>
      <c r="H80" s="57" t="e">
        <f t="shared" si="4"/>
        <v>#REF!</v>
      </c>
      <c r="I80" s="40" t="str">
        <f t="shared" si="7"/>
        <v>Ok!</v>
      </c>
      <c r="J80" s="38" t="e">
        <f t="shared" si="3"/>
        <v>#REF!</v>
      </c>
    </row>
    <row r="81" spans="1:16384" ht="30">
      <c r="A81" s="7" t="s">
        <v>229</v>
      </c>
      <c r="B81" s="8" t="s">
        <v>163</v>
      </c>
      <c r="C81" s="8" t="s">
        <v>119</v>
      </c>
      <c r="D81" s="7" t="s">
        <v>162</v>
      </c>
      <c r="E81" s="8" t="s">
        <v>6</v>
      </c>
      <c r="F81" s="8"/>
      <c r="G81" s="57" t="e">
        <f>#REF!</f>
        <v>#REF!</v>
      </c>
      <c r="H81" s="57" t="e">
        <f t="shared" si="4"/>
        <v>#REF!</v>
      </c>
      <c r="I81" s="40" t="str">
        <f t="shared" si="7"/>
        <v>Ok!</v>
      </c>
      <c r="J81" s="38" t="e">
        <f t="shared" si="3"/>
        <v>#REF!</v>
      </c>
    </row>
    <row r="82" spans="1:16384" s="41" customFormat="1" ht="15.75">
      <c r="A82" s="7" t="s">
        <v>179</v>
      </c>
      <c r="B82" s="188"/>
      <c r="C82" s="188" t="s">
        <v>656</v>
      </c>
      <c r="D82" s="36" t="s">
        <v>745</v>
      </c>
      <c r="E82" s="8" t="s">
        <v>602</v>
      </c>
      <c r="F82" s="188"/>
      <c r="G82" s="57" t="e">
        <f>#REF!</f>
        <v>#REF!</v>
      </c>
      <c r="H82" s="57" t="e">
        <f t="shared" si="4"/>
        <v>#REF!</v>
      </c>
      <c r="I82" s="40" t="str">
        <f t="shared" si="7"/>
        <v>Verificar!</v>
      </c>
      <c r="J82" s="161" t="e">
        <f t="shared" si="3"/>
        <v>#REF!</v>
      </c>
    </row>
    <row r="83" spans="1:16384" ht="30">
      <c r="A83" s="7" t="s">
        <v>180</v>
      </c>
      <c r="B83" s="8" t="s">
        <v>167</v>
      </c>
      <c r="C83" s="8" t="s">
        <v>119</v>
      </c>
      <c r="D83" s="7" t="s">
        <v>166</v>
      </c>
      <c r="E83" s="8" t="s">
        <v>6</v>
      </c>
      <c r="F83" s="8"/>
      <c r="G83" s="57" t="e">
        <f>#REF!</f>
        <v>#REF!</v>
      </c>
      <c r="H83" s="57" t="e">
        <f t="shared" si="4"/>
        <v>#REF!</v>
      </c>
      <c r="I83" s="40" t="str">
        <f t="shared" si="7"/>
        <v>Ok!</v>
      </c>
      <c r="J83" s="38" t="e">
        <f t="shared" si="3"/>
        <v>#REF!</v>
      </c>
    </row>
    <row r="84" spans="1:16384" s="41" customFormat="1" ht="15.75">
      <c r="A84" s="7" t="s">
        <v>232</v>
      </c>
      <c r="B84" s="188"/>
      <c r="C84" s="188" t="s">
        <v>656</v>
      </c>
      <c r="D84" s="36" t="s">
        <v>158</v>
      </c>
      <c r="E84" s="188" t="s">
        <v>6</v>
      </c>
      <c r="F84" s="188"/>
      <c r="G84" s="57" t="e">
        <f>#REF!</f>
        <v>#REF!</v>
      </c>
      <c r="H84" s="57" t="e">
        <f t="shared" si="4"/>
        <v>#REF!</v>
      </c>
      <c r="I84" s="40" t="str">
        <f t="shared" si="7"/>
        <v>Verificar!</v>
      </c>
      <c r="J84" s="161" t="e">
        <f t="shared" si="3"/>
        <v>#REF!</v>
      </c>
    </row>
    <row r="85" spans="1:16384" ht="30">
      <c r="A85" s="7" t="s">
        <v>571</v>
      </c>
      <c r="B85" s="8" t="s">
        <v>115</v>
      </c>
      <c r="C85" s="8" t="s">
        <v>119</v>
      </c>
      <c r="D85" s="7" t="s">
        <v>114</v>
      </c>
      <c r="E85" s="8" t="s">
        <v>6</v>
      </c>
      <c r="F85" s="8"/>
      <c r="G85" s="57" t="e">
        <f>#REF!</f>
        <v>#REF!</v>
      </c>
      <c r="H85" s="57" t="e">
        <f t="shared" si="4"/>
        <v>#REF!</v>
      </c>
      <c r="I85" s="40" t="str">
        <f t="shared" si="7"/>
        <v>Ok!</v>
      </c>
      <c r="J85" s="38" t="e">
        <f t="shared" si="3"/>
        <v>#REF!</v>
      </c>
    </row>
    <row r="86" spans="1:16384" ht="15.75" customHeight="1">
      <c r="A86" s="9">
        <v>4</v>
      </c>
      <c r="B86" s="197" t="s">
        <v>19</v>
      </c>
      <c r="C86" s="197"/>
      <c r="D86" s="197"/>
      <c r="E86" s="197"/>
      <c r="F86" s="197"/>
      <c r="G86" s="197"/>
      <c r="H86" s="57">
        <f t="shared" si="4"/>
        <v>0</v>
      </c>
      <c r="I86" s="40" t="str">
        <f t="shared" si="7"/>
        <v/>
      </c>
      <c r="J86" s="38" t="str">
        <f t="shared" si="3"/>
        <v/>
      </c>
    </row>
    <row r="87" spans="1:16384" ht="60">
      <c r="A87" s="7" t="s">
        <v>73</v>
      </c>
      <c r="B87" s="8" t="s">
        <v>147</v>
      </c>
      <c r="C87" s="8" t="s">
        <v>119</v>
      </c>
      <c r="D87" s="7" t="s">
        <v>148</v>
      </c>
      <c r="E87" s="8" t="s">
        <v>6</v>
      </c>
      <c r="F87" s="8"/>
      <c r="G87" s="57" t="e">
        <f>#REF!</f>
        <v>#REF!</v>
      </c>
      <c r="H87" s="57" t="e">
        <f t="shared" si="4"/>
        <v>#REF!</v>
      </c>
      <c r="I87" s="40" t="str">
        <f t="shared" si="7"/>
        <v>Ok!</v>
      </c>
      <c r="J87" s="38" t="e">
        <f t="shared" si="3"/>
        <v>#REF!</v>
      </c>
    </row>
    <row r="88" spans="1:16384" ht="60">
      <c r="A88" s="7" t="s">
        <v>74</v>
      </c>
      <c r="B88" s="8">
        <v>87504</v>
      </c>
      <c r="C88" s="8" t="s">
        <v>119</v>
      </c>
      <c r="D88" s="7" t="s">
        <v>149</v>
      </c>
      <c r="E88" s="8" t="s">
        <v>6</v>
      </c>
      <c r="F88" s="8"/>
      <c r="G88" s="57" t="e">
        <f>#REF!</f>
        <v>#REF!</v>
      </c>
      <c r="H88" s="57" t="e">
        <f t="shared" si="4"/>
        <v>#REF!</v>
      </c>
      <c r="I88" s="40" t="str">
        <f t="shared" si="7"/>
        <v>Ok!</v>
      </c>
      <c r="J88" s="38" t="e">
        <f t="shared" si="3"/>
        <v>#REF!</v>
      </c>
    </row>
    <row r="89" spans="1:16384" ht="60">
      <c r="A89" s="7" t="s">
        <v>75</v>
      </c>
      <c r="B89" s="8">
        <v>87512</v>
      </c>
      <c r="C89" s="8" t="s">
        <v>119</v>
      </c>
      <c r="D89" s="7" t="s">
        <v>150</v>
      </c>
      <c r="E89" s="8" t="s">
        <v>6</v>
      </c>
      <c r="F89" s="8"/>
      <c r="G89" s="57" t="e">
        <f>#REF!</f>
        <v>#REF!</v>
      </c>
      <c r="H89" s="57" t="e">
        <f t="shared" si="4"/>
        <v>#REF!</v>
      </c>
      <c r="I89" s="40" t="str">
        <f t="shared" si="7"/>
        <v>Ok!</v>
      </c>
      <c r="J89" s="38" t="e">
        <f t="shared" si="3"/>
        <v>#REF!</v>
      </c>
    </row>
    <row r="90" spans="1:16384" ht="60">
      <c r="A90" s="7" t="s">
        <v>76</v>
      </c>
      <c r="B90" s="8">
        <v>87520</v>
      </c>
      <c r="C90" s="8" t="s">
        <v>119</v>
      </c>
      <c r="D90" s="7" t="s">
        <v>151</v>
      </c>
      <c r="E90" s="8" t="s">
        <v>6</v>
      </c>
      <c r="F90" s="8"/>
      <c r="G90" s="57" t="e">
        <f>#REF!</f>
        <v>#REF!</v>
      </c>
      <c r="H90" s="57" t="e">
        <f t="shared" si="4"/>
        <v>#REF!</v>
      </c>
      <c r="I90" s="40" t="str">
        <f t="shared" si="7"/>
        <v>Ok!</v>
      </c>
      <c r="J90" s="38" t="e">
        <f t="shared" si="3"/>
        <v>#REF!</v>
      </c>
    </row>
    <row r="91" spans="1:16384" ht="15.75">
      <c r="A91" s="7" t="s">
        <v>77</v>
      </c>
      <c r="B91" s="8" t="s">
        <v>580</v>
      </c>
      <c r="C91" s="8" t="s">
        <v>122</v>
      </c>
      <c r="D91" s="7" t="s">
        <v>14</v>
      </c>
      <c r="E91" s="8" t="s">
        <v>6</v>
      </c>
      <c r="F91" s="8"/>
      <c r="G91" s="57" t="e">
        <f>#REF!</f>
        <v>#REF!</v>
      </c>
      <c r="H91" s="57" t="e">
        <f t="shared" si="4"/>
        <v>#REF!</v>
      </c>
      <c r="I91" s="40" t="str">
        <f t="shared" si="7"/>
        <v>Verificar!</v>
      </c>
      <c r="J91" s="38" t="e">
        <f t="shared" si="3"/>
        <v>#REF!</v>
      </c>
    </row>
    <row r="92" spans="1:16384" ht="15.75">
      <c r="A92" s="7" t="s">
        <v>79</v>
      </c>
      <c r="B92" s="8" t="s">
        <v>582</v>
      </c>
      <c r="C92" s="8" t="s">
        <v>122</v>
      </c>
      <c r="D92" s="7" t="s">
        <v>117</v>
      </c>
      <c r="E92" s="8" t="s">
        <v>6</v>
      </c>
      <c r="F92" s="8"/>
      <c r="G92" s="57" t="e">
        <f>#REF!</f>
        <v>#REF!</v>
      </c>
      <c r="H92" s="57" t="e">
        <f t="shared" si="4"/>
        <v>#REF!</v>
      </c>
      <c r="I92" s="40" t="str">
        <f t="shared" si="7"/>
        <v>Verificar!</v>
      </c>
      <c r="J92" s="38" t="e">
        <f t="shared" si="3"/>
        <v>#REF!</v>
      </c>
    </row>
    <row r="93" spans="1:16384" ht="15.75">
      <c r="A93" s="7" t="s">
        <v>227</v>
      </c>
      <c r="B93" s="8" t="s">
        <v>583</v>
      </c>
      <c r="C93" s="8" t="s">
        <v>122</v>
      </c>
      <c r="D93" s="7" t="s">
        <v>123</v>
      </c>
      <c r="E93" s="8" t="s">
        <v>6</v>
      </c>
      <c r="F93" s="8"/>
      <c r="G93" s="57" t="e">
        <f>#REF!</f>
        <v>#REF!</v>
      </c>
      <c r="H93" s="57" t="e">
        <f t="shared" si="4"/>
        <v>#REF!</v>
      </c>
      <c r="I93" s="40" t="str">
        <f t="shared" si="7"/>
        <v>Verificar!</v>
      </c>
      <c r="J93" s="38" t="e">
        <f t="shared" si="3"/>
        <v>#REF!</v>
      </c>
    </row>
    <row r="94" spans="1:16384" ht="15.75">
      <c r="A94" s="7" t="s">
        <v>80</v>
      </c>
      <c r="B94" s="8" t="s">
        <v>584</v>
      </c>
      <c r="C94" s="8" t="s">
        <v>122</v>
      </c>
      <c r="D94" s="7" t="s">
        <v>125</v>
      </c>
      <c r="E94" s="8" t="s">
        <v>6</v>
      </c>
      <c r="F94" s="8"/>
      <c r="G94" s="57" t="e">
        <f>#REF!</f>
        <v>#REF!</v>
      </c>
      <c r="H94" s="57" t="e">
        <f t="shared" si="4"/>
        <v>#REF!</v>
      </c>
      <c r="I94" s="40" t="str">
        <f t="shared" si="7"/>
        <v>Verificar!</v>
      </c>
      <c r="J94" s="38" t="e">
        <f t="shared" si="3"/>
        <v>#REF!</v>
      </c>
    </row>
    <row r="95" spans="1:16384" s="41" customFormat="1" ht="15.75">
      <c r="A95" s="7" t="s">
        <v>81</v>
      </c>
      <c r="B95" s="3" t="s">
        <v>585</v>
      </c>
      <c r="C95" s="8" t="s">
        <v>122</v>
      </c>
      <c r="D95" s="2" t="s">
        <v>126</v>
      </c>
      <c r="E95" s="8" t="s">
        <v>6</v>
      </c>
      <c r="F95" s="2"/>
      <c r="G95" s="2">
        <v>88.39</v>
      </c>
      <c r="H95" s="57">
        <f t="shared" si="4"/>
        <v>0</v>
      </c>
      <c r="I95" s="40" t="str">
        <f>IF(ISBLANK(C95),"",IF(C95="sinapi","Ok!","Verificar!"))</f>
        <v>Verificar!</v>
      </c>
      <c r="J95" s="38" t="str">
        <f>IF(ISBLANK(G95),"",(IF(G95&lt;&gt;0,"Ok!","Verificar!")))</f>
        <v>Ok!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N95" s="2"/>
      <c r="AMO95" s="2"/>
      <c r="AMP95" s="2"/>
      <c r="AMQ95" s="2"/>
      <c r="AMR95" s="2"/>
      <c r="AMS95" s="2"/>
      <c r="AMT95" s="2"/>
      <c r="AMU95" s="2"/>
      <c r="AMV95" s="2"/>
      <c r="AMW95" s="2"/>
      <c r="AMX95" s="2"/>
      <c r="AMY95" s="2"/>
      <c r="AMZ95" s="2"/>
      <c r="ANA95" s="2"/>
      <c r="ANB95" s="2"/>
      <c r="ANC95" s="2"/>
      <c r="AND95" s="2"/>
      <c r="ANE95" s="2"/>
      <c r="ANF95" s="2"/>
      <c r="ANG95" s="2"/>
      <c r="ANH95" s="2"/>
      <c r="ANI95" s="2"/>
      <c r="ANJ95" s="2"/>
      <c r="ANK95" s="2"/>
      <c r="ANL95" s="2"/>
      <c r="ANM95" s="2"/>
      <c r="ANN95" s="2"/>
      <c r="ANO95" s="2"/>
      <c r="ANP95" s="2"/>
      <c r="ANQ95" s="2"/>
      <c r="ANR95" s="2"/>
      <c r="ANS95" s="2"/>
      <c r="ANT95" s="2"/>
      <c r="ANU95" s="2"/>
      <c r="ANV95" s="2"/>
      <c r="ANW95" s="2"/>
      <c r="ANX95" s="2"/>
      <c r="ANY95" s="2"/>
      <c r="ANZ95" s="2"/>
      <c r="AOA95" s="2"/>
      <c r="AOB95" s="2"/>
      <c r="AOC95" s="2"/>
      <c r="AOD95" s="2"/>
      <c r="AOE95" s="2"/>
      <c r="AOF95" s="2"/>
      <c r="AOG95" s="2"/>
      <c r="AOH95" s="2"/>
      <c r="AOI95" s="2"/>
      <c r="AOJ95" s="2"/>
      <c r="AOK95" s="2"/>
      <c r="AOL95" s="2"/>
      <c r="AOM95" s="2"/>
      <c r="AON95" s="2"/>
      <c r="AOO95" s="2"/>
      <c r="AOP95" s="2"/>
      <c r="AOQ95" s="2"/>
      <c r="AOR95" s="2"/>
      <c r="AOS95" s="2"/>
      <c r="AOT95" s="2"/>
      <c r="AOU95" s="2"/>
      <c r="AOV95" s="2"/>
      <c r="AOW95" s="2"/>
      <c r="AOX95" s="2"/>
      <c r="AOY95" s="2"/>
      <c r="AOZ95" s="2"/>
      <c r="APA95" s="2"/>
      <c r="APB95" s="2"/>
      <c r="APC95" s="2"/>
      <c r="APD95" s="2"/>
      <c r="APE95" s="2"/>
      <c r="APF95" s="2"/>
      <c r="APG95" s="2"/>
      <c r="APH95" s="2"/>
      <c r="API95" s="2"/>
      <c r="APJ95" s="2"/>
      <c r="APK95" s="2"/>
      <c r="APL95" s="2"/>
      <c r="APM95" s="2"/>
      <c r="APN95" s="2"/>
      <c r="APO95" s="2"/>
      <c r="APP95" s="2"/>
      <c r="APQ95" s="2"/>
      <c r="APR95" s="2"/>
      <c r="APS95" s="2"/>
      <c r="APT95" s="2"/>
      <c r="APU95" s="2"/>
      <c r="APV95" s="2"/>
      <c r="APW95" s="2"/>
      <c r="APX95" s="2"/>
      <c r="APY95" s="2"/>
      <c r="APZ95" s="2"/>
      <c r="AQA95" s="2"/>
      <c r="AQB95" s="2"/>
      <c r="AQC95" s="2"/>
      <c r="AQD95" s="2"/>
      <c r="AQE95" s="2"/>
      <c r="AQF95" s="2"/>
      <c r="AQG95" s="2"/>
      <c r="AQH95" s="2"/>
      <c r="AQI95" s="2"/>
      <c r="AQJ95" s="2"/>
      <c r="AQK95" s="2"/>
      <c r="AQL95" s="2"/>
      <c r="AQM95" s="2"/>
      <c r="AQN95" s="2"/>
      <c r="AQO95" s="2"/>
      <c r="AQP95" s="2"/>
      <c r="AQQ95" s="2"/>
      <c r="AQR95" s="2"/>
      <c r="AQS95" s="2"/>
      <c r="AQT95" s="2"/>
      <c r="AQU95" s="2"/>
      <c r="AQV95" s="2"/>
      <c r="AQW95" s="2"/>
      <c r="AQX95" s="2"/>
      <c r="AQY95" s="2"/>
      <c r="AQZ95" s="2"/>
      <c r="ARA95" s="2"/>
      <c r="ARB95" s="2"/>
      <c r="ARC95" s="2"/>
      <c r="ARD95" s="2"/>
      <c r="ARE95" s="2"/>
      <c r="ARF95" s="2"/>
      <c r="ARG95" s="2"/>
      <c r="ARH95" s="2"/>
      <c r="ARI95" s="2"/>
      <c r="ARJ95" s="2"/>
      <c r="ARK95" s="2"/>
      <c r="ARL95" s="2"/>
      <c r="ARM95" s="2"/>
      <c r="ARN95" s="2"/>
      <c r="ARO95" s="2"/>
      <c r="ARP95" s="2"/>
      <c r="ARQ95" s="2"/>
      <c r="ARR95" s="2"/>
      <c r="ARS95" s="2"/>
      <c r="ART95" s="2"/>
      <c r="ARU95" s="2"/>
      <c r="ARV95" s="2"/>
      <c r="ARW95" s="2"/>
      <c r="ARX95" s="2"/>
      <c r="ARY95" s="2"/>
      <c r="ARZ95" s="2"/>
      <c r="ASA95" s="2"/>
      <c r="ASB95" s="2"/>
      <c r="ASC95" s="2"/>
      <c r="ASD95" s="2"/>
      <c r="ASE95" s="2"/>
      <c r="ASF95" s="2"/>
      <c r="ASG95" s="2"/>
      <c r="ASH95" s="2"/>
      <c r="ASI95" s="2"/>
      <c r="ASJ95" s="2"/>
      <c r="ASK95" s="2"/>
      <c r="ASL95" s="2"/>
      <c r="ASM95" s="2"/>
      <c r="ASN95" s="2"/>
      <c r="ASO95" s="2"/>
      <c r="ASP95" s="2"/>
      <c r="ASQ95" s="2"/>
      <c r="ASR95" s="2"/>
      <c r="ASS95" s="2"/>
      <c r="AST95" s="2"/>
      <c r="ASU95" s="2"/>
      <c r="ASV95" s="2"/>
      <c r="ASW95" s="2"/>
      <c r="ASX95" s="2"/>
      <c r="ASY95" s="2"/>
      <c r="ASZ95" s="2"/>
      <c r="ATA95" s="2"/>
      <c r="ATB95" s="2"/>
      <c r="ATC95" s="2"/>
      <c r="ATD95" s="2"/>
      <c r="ATE95" s="2"/>
      <c r="ATF95" s="2"/>
      <c r="ATG95" s="2"/>
      <c r="ATH95" s="2"/>
      <c r="ATI95" s="2"/>
      <c r="ATJ95" s="2"/>
      <c r="ATK95" s="2"/>
      <c r="ATL95" s="2"/>
      <c r="ATM95" s="2"/>
      <c r="ATN95" s="2"/>
      <c r="ATO95" s="2"/>
      <c r="ATP95" s="2"/>
      <c r="ATQ95" s="2"/>
      <c r="ATR95" s="2"/>
      <c r="ATS95" s="2"/>
      <c r="ATT95" s="2"/>
      <c r="ATU95" s="2"/>
      <c r="ATV95" s="2"/>
      <c r="ATW95" s="2"/>
      <c r="ATX95" s="2"/>
      <c r="ATY95" s="2"/>
      <c r="ATZ95" s="2"/>
      <c r="AUA95" s="2"/>
      <c r="AUB95" s="2"/>
      <c r="AUC95" s="2"/>
      <c r="AUD95" s="2"/>
      <c r="AUE95" s="2"/>
      <c r="AUF95" s="2"/>
      <c r="AUG95" s="2"/>
      <c r="AUH95" s="2"/>
      <c r="AUI95" s="2"/>
      <c r="AUJ95" s="2"/>
      <c r="AUK95" s="2"/>
      <c r="AUL95" s="2"/>
      <c r="AUM95" s="2"/>
      <c r="AUN95" s="2"/>
      <c r="AUO95" s="2"/>
      <c r="AUP95" s="2"/>
      <c r="AUQ95" s="2"/>
      <c r="AUR95" s="2"/>
      <c r="AUS95" s="2"/>
      <c r="AUT95" s="2"/>
      <c r="AUU95" s="2"/>
      <c r="AUV95" s="2"/>
      <c r="AUW95" s="2"/>
      <c r="AUX95" s="2"/>
      <c r="AUY95" s="2"/>
      <c r="AUZ95" s="2"/>
      <c r="AVA95" s="2"/>
      <c r="AVB95" s="2"/>
      <c r="AVC95" s="2"/>
      <c r="AVD95" s="2"/>
      <c r="AVE95" s="2"/>
      <c r="AVF95" s="2"/>
      <c r="AVG95" s="2"/>
      <c r="AVH95" s="2"/>
      <c r="AVI95" s="2"/>
      <c r="AVJ95" s="2"/>
      <c r="AVK95" s="2"/>
      <c r="AVL95" s="2"/>
      <c r="AVM95" s="2"/>
      <c r="AVN95" s="2"/>
      <c r="AVO95" s="2"/>
      <c r="AVP95" s="2"/>
      <c r="AVQ95" s="2"/>
      <c r="AVR95" s="2"/>
      <c r="AVS95" s="2"/>
      <c r="AVT95" s="2"/>
      <c r="AVU95" s="2"/>
      <c r="AVV95" s="2"/>
      <c r="AVW95" s="2"/>
      <c r="AVX95" s="2"/>
      <c r="AVY95" s="2"/>
      <c r="AVZ95" s="2"/>
      <c r="AWA95" s="2"/>
      <c r="AWB95" s="2"/>
      <c r="AWC95" s="2"/>
      <c r="AWD95" s="2"/>
      <c r="AWE95" s="2"/>
      <c r="AWF95" s="2"/>
      <c r="AWG95" s="2"/>
      <c r="AWH95" s="2"/>
      <c r="AWI95" s="2"/>
      <c r="AWJ95" s="2"/>
      <c r="AWK95" s="2"/>
      <c r="AWL95" s="2"/>
      <c r="AWM95" s="2"/>
      <c r="AWN95" s="2"/>
      <c r="AWO95" s="2"/>
      <c r="AWP95" s="2"/>
      <c r="AWQ95" s="2"/>
      <c r="AWR95" s="2"/>
      <c r="AWS95" s="2"/>
      <c r="AWT95" s="2"/>
      <c r="AWU95" s="2"/>
      <c r="AWV95" s="2"/>
      <c r="AWW95" s="2"/>
      <c r="AWX95" s="2"/>
      <c r="AWY95" s="2"/>
      <c r="AWZ95" s="2"/>
      <c r="AXA95" s="2"/>
      <c r="AXB95" s="2"/>
      <c r="AXC95" s="2"/>
      <c r="AXD95" s="2"/>
      <c r="AXE95" s="2"/>
      <c r="AXF95" s="2"/>
      <c r="AXG95" s="2"/>
      <c r="AXH95" s="2"/>
      <c r="AXI95" s="2"/>
      <c r="AXJ95" s="2"/>
      <c r="AXK95" s="2"/>
      <c r="AXL95" s="2"/>
      <c r="AXM95" s="2"/>
      <c r="AXN95" s="2"/>
      <c r="AXO95" s="2"/>
      <c r="AXP95" s="2"/>
      <c r="AXQ95" s="2"/>
      <c r="AXR95" s="2"/>
      <c r="AXS95" s="2"/>
      <c r="AXT95" s="2"/>
      <c r="AXU95" s="2"/>
      <c r="AXV95" s="2"/>
      <c r="AXW95" s="2"/>
      <c r="AXX95" s="2"/>
      <c r="AXY95" s="2"/>
      <c r="AXZ95" s="2"/>
      <c r="AYA95" s="2"/>
      <c r="AYB95" s="2"/>
      <c r="AYC95" s="2"/>
      <c r="AYD95" s="2"/>
      <c r="AYE95" s="2"/>
      <c r="AYF95" s="2"/>
      <c r="AYG95" s="2"/>
      <c r="AYH95" s="2"/>
      <c r="AYI95" s="2"/>
      <c r="AYJ95" s="2"/>
      <c r="AYK95" s="2"/>
      <c r="AYL95" s="2"/>
      <c r="AYM95" s="2"/>
      <c r="AYN95" s="2"/>
      <c r="AYO95" s="2"/>
      <c r="AYP95" s="2"/>
      <c r="AYQ95" s="2"/>
      <c r="AYR95" s="2"/>
      <c r="AYS95" s="2"/>
      <c r="AYT95" s="2"/>
      <c r="AYU95" s="2"/>
      <c r="AYV95" s="2"/>
      <c r="AYW95" s="2"/>
      <c r="AYX95" s="2"/>
      <c r="AYY95" s="2"/>
      <c r="AYZ95" s="2"/>
      <c r="AZA95" s="2"/>
      <c r="AZB95" s="2"/>
      <c r="AZC95" s="2"/>
      <c r="AZD95" s="2"/>
      <c r="AZE95" s="2"/>
      <c r="AZF95" s="2"/>
      <c r="AZG95" s="2"/>
      <c r="AZH95" s="2"/>
      <c r="AZI95" s="2"/>
      <c r="AZJ95" s="2"/>
      <c r="AZK95" s="2"/>
      <c r="AZL95" s="2"/>
      <c r="AZM95" s="2"/>
      <c r="AZN95" s="2"/>
      <c r="AZO95" s="2"/>
      <c r="AZP95" s="2"/>
      <c r="AZQ95" s="2"/>
      <c r="AZR95" s="2"/>
      <c r="AZS95" s="2"/>
      <c r="AZT95" s="2"/>
      <c r="AZU95" s="2"/>
      <c r="AZV95" s="2"/>
      <c r="AZW95" s="2"/>
      <c r="AZX95" s="2"/>
      <c r="AZY95" s="2"/>
      <c r="AZZ95" s="2"/>
      <c r="BAA95" s="2"/>
      <c r="BAB95" s="2"/>
      <c r="BAC95" s="2"/>
      <c r="BAD95" s="2"/>
      <c r="BAE95" s="2"/>
      <c r="BAF95" s="2"/>
      <c r="BAG95" s="2"/>
      <c r="BAH95" s="2"/>
      <c r="BAI95" s="2"/>
      <c r="BAJ95" s="2"/>
      <c r="BAK95" s="2"/>
      <c r="BAL95" s="2"/>
      <c r="BAM95" s="2"/>
      <c r="BAN95" s="2"/>
      <c r="BAO95" s="2"/>
      <c r="BAP95" s="2"/>
      <c r="BAQ95" s="2"/>
      <c r="BAR95" s="2"/>
      <c r="BAS95" s="2"/>
      <c r="BAT95" s="2"/>
      <c r="BAU95" s="2"/>
      <c r="BAV95" s="2"/>
      <c r="BAW95" s="2"/>
      <c r="BAX95" s="2"/>
      <c r="BAY95" s="2"/>
      <c r="BAZ95" s="2"/>
      <c r="BBA95" s="2"/>
      <c r="BBB95" s="2"/>
      <c r="BBC95" s="2"/>
      <c r="BBD95" s="2"/>
      <c r="BBE95" s="2"/>
      <c r="BBF95" s="2"/>
      <c r="BBG95" s="2"/>
      <c r="BBH95" s="2"/>
      <c r="BBI95" s="2"/>
      <c r="BBJ95" s="2"/>
      <c r="BBK95" s="2"/>
      <c r="BBL95" s="2"/>
      <c r="BBM95" s="2"/>
      <c r="BBN95" s="2"/>
      <c r="BBO95" s="2"/>
      <c r="BBP95" s="2"/>
      <c r="BBQ95" s="2"/>
      <c r="BBR95" s="2"/>
      <c r="BBS95" s="2"/>
      <c r="BBT95" s="2"/>
      <c r="BBU95" s="2"/>
      <c r="BBV95" s="2"/>
      <c r="BBW95" s="2"/>
      <c r="BBX95" s="2"/>
      <c r="BBY95" s="2"/>
      <c r="BBZ95" s="2"/>
      <c r="BCA95" s="2"/>
      <c r="BCB95" s="2"/>
      <c r="BCC95" s="2"/>
      <c r="BCD95" s="2"/>
      <c r="BCE95" s="2"/>
      <c r="BCF95" s="2"/>
      <c r="BCG95" s="2"/>
      <c r="BCH95" s="2"/>
      <c r="BCI95" s="2"/>
      <c r="BCJ95" s="2"/>
      <c r="BCK95" s="2"/>
      <c r="BCL95" s="2"/>
      <c r="BCM95" s="2"/>
      <c r="BCN95" s="2"/>
      <c r="BCO95" s="2"/>
      <c r="BCP95" s="2"/>
      <c r="BCQ95" s="2"/>
      <c r="BCR95" s="2"/>
      <c r="BCS95" s="2"/>
      <c r="BCT95" s="2"/>
      <c r="BCU95" s="2"/>
      <c r="BCV95" s="2"/>
      <c r="BCW95" s="2"/>
      <c r="BCX95" s="2"/>
      <c r="BCY95" s="2"/>
      <c r="BCZ95" s="2"/>
      <c r="BDA95" s="2"/>
      <c r="BDB95" s="2"/>
      <c r="BDC95" s="2"/>
      <c r="BDD95" s="2"/>
      <c r="BDE95" s="2"/>
      <c r="BDF95" s="2"/>
      <c r="BDG95" s="2"/>
      <c r="BDH95" s="2"/>
      <c r="BDI95" s="2"/>
      <c r="BDJ95" s="2"/>
      <c r="BDK95" s="2"/>
      <c r="BDL95" s="2"/>
      <c r="BDM95" s="2"/>
      <c r="BDN95" s="2"/>
      <c r="BDO95" s="2"/>
      <c r="BDP95" s="2"/>
      <c r="BDQ95" s="2"/>
      <c r="BDR95" s="2"/>
      <c r="BDS95" s="2"/>
      <c r="BDT95" s="2"/>
      <c r="BDU95" s="2"/>
      <c r="BDV95" s="2"/>
      <c r="BDW95" s="2"/>
      <c r="BDX95" s="2"/>
      <c r="BDY95" s="2"/>
      <c r="BDZ95" s="2"/>
      <c r="BEA95" s="2"/>
      <c r="BEB95" s="2"/>
      <c r="BEC95" s="2"/>
      <c r="BED95" s="2"/>
      <c r="BEE95" s="2"/>
      <c r="BEF95" s="2"/>
      <c r="BEG95" s="2"/>
      <c r="BEH95" s="2"/>
      <c r="BEI95" s="2"/>
      <c r="BEJ95" s="2"/>
      <c r="BEK95" s="2"/>
      <c r="BEL95" s="2"/>
      <c r="BEM95" s="2"/>
      <c r="BEN95" s="2"/>
      <c r="BEO95" s="2"/>
      <c r="BEP95" s="2"/>
      <c r="BEQ95" s="2"/>
      <c r="BER95" s="2"/>
      <c r="BES95" s="2"/>
      <c r="BET95" s="2"/>
      <c r="BEU95" s="2"/>
      <c r="BEV95" s="2"/>
      <c r="BEW95" s="2"/>
      <c r="BEX95" s="2"/>
      <c r="BEY95" s="2"/>
      <c r="BEZ95" s="2"/>
      <c r="BFA95" s="2"/>
      <c r="BFB95" s="2"/>
      <c r="BFC95" s="2"/>
      <c r="BFD95" s="2"/>
      <c r="BFE95" s="2"/>
      <c r="BFF95" s="2"/>
      <c r="BFG95" s="2"/>
      <c r="BFH95" s="2"/>
      <c r="BFI95" s="2"/>
      <c r="BFJ95" s="2"/>
      <c r="BFK95" s="2"/>
      <c r="BFL95" s="2"/>
      <c r="BFM95" s="2"/>
      <c r="BFN95" s="2"/>
      <c r="BFO95" s="2"/>
      <c r="BFP95" s="2"/>
      <c r="BFQ95" s="2"/>
      <c r="BFR95" s="2"/>
      <c r="BFS95" s="2"/>
      <c r="BFT95" s="2"/>
      <c r="BFU95" s="2"/>
      <c r="BFV95" s="2"/>
      <c r="BFW95" s="2"/>
      <c r="BFX95" s="2"/>
      <c r="BFY95" s="2"/>
      <c r="BFZ95" s="2"/>
      <c r="BGA95" s="2"/>
      <c r="BGB95" s="2"/>
      <c r="BGC95" s="2"/>
      <c r="BGD95" s="2"/>
      <c r="BGE95" s="2"/>
      <c r="BGF95" s="2"/>
      <c r="BGG95" s="2"/>
      <c r="BGH95" s="2"/>
      <c r="BGI95" s="2"/>
      <c r="BGJ95" s="2"/>
      <c r="BGK95" s="2"/>
      <c r="BGL95" s="2"/>
      <c r="BGM95" s="2"/>
      <c r="BGN95" s="2"/>
      <c r="BGO95" s="2"/>
      <c r="BGP95" s="2"/>
      <c r="BGQ95" s="2"/>
      <c r="BGR95" s="2"/>
      <c r="BGS95" s="2"/>
      <c r="BGT95" s="2"/>
      <c r="BGU95" s="2"/>
      <c r="BGV95" s="2"/>
      <c r="BGW95" s="2"/>
      <c r="BGX95" s="2"/>
      <c r="BGY95" s="2"/>
      <c r="BGZ95" s="2"/>
      <c r="BHA95" s="2"/>
      <c r="BHB95" s="2"/>
      <c r="BHC95" s="2"/>
      <c r="BHD95" s="2"/>
      <c r="BHE95" s="2"/>
      <c r="BHF95" s="2"/>
      <c r="BHG95" s="2"/>
      <c r="BHH95" s="2"/>
      <c r="BHI95" s="2"/>
      <c r="BHJ95" s="2"/>
      <c r="BHK95" s="2"/>
      <c r="BHL95" s="2"/>
      <c r="BHM95" s="2"/>
      <c r="BHN95" s="2"/>
      <c r="BHO95" s="2"/>
      <c r="BHP95" s="2"/>
      <c r="BHQ95" s="2"/>
      <c r="BHR95" s="2"/>
      <c r="BHS95" s="2"/>
      <c r="BHT95" s="2"/>
      <c r="BHU95" s="2"/>
      <c r="BHV95" s="2"/>
      <c r="BHW95" s="2"/>
      <c r="BHX95" s="2"/>
      <c r="BHY95" s="2"/>
      <c r="BHZ95" s="2"/>
      <c r="BIA95" s="2"/>
      <c r="BIB95" s="2"/>
      <c r="BIC95" s="2"/>
      <c r="BID95" s="2"/>
      <c r="BIE95" s="2"/>
      <c r="BIF95" s="2"/>
      <c r="BIG95" s="2"/>
      <c r="BIH95" s="2"/>
      <c r="BII95" s="2"/>
      <c r="BIJ95" s="2"/>
      <c r="BIK95" s="2"/>
      <c r="BIL95" s="2"/>
      <c r="BIM95" s="2"/>
      <c r="BIN95" s="2"/>
      <c r="BIO95" s="2"/>
      <c r="BIP95" s="2"/>
      <c r="BIQ95" s="2"/>
      <c r="BIR95" s="2"/>
      <c r="BIS95" s="2"/>
      <c r="BIT95" s="2"/>
      <c r="BIU95" s="2"/>
      <c r="BIV95" s="2"/>
      <c r="BIW95" s="2"/>
      <c r="BIX95" s="2"/>
      <c r="BIY95" s="2"/>
      <c r="BIZ95" s="2"/>
      <c r="BJA95" s="2"/>
      <c r="BJB95" s="2"/>
      <c r="BJC95" s="2"/>
      <c r="BJD95" s="2"/>
      <c r="BJE95" s="2"/>
      <c r="BJF95" s="2"/>
      <c r="BJG95" s="2"/>
      <c r="BJH95" s="2"/>
      <c r="BJI95" s="2"/>
      <c r="BJJ95" s="2"/>
      <c r="BJK95" s="2"/>
      <c r="BJL95" s="2"/>
      <c r="BJM95" s="2"/>
      <c r="BJN95" s="2"/>
      <c r="BJO95" s="2"/>
      <c r="BJP95" s="2"/>
      <c r="BJQ95" s="2"/>
      <c r="BJR95" s="2"/>
      <c r="BJS95" s="2"/>
      <c r="BJT95" s="2"/>
      <c r="BJU95" s="2"/>
      <c r="BJV95" s="2"/>
      <c r="BJW95" s="2"/>
      <c r="BJX95" s="2"/>
      <c r="BJY95" s="2"/>
      <c r="BJZ95" s="2"/>
      <c r="BKA95" s="2"/>
      <c r="BKB95" s="2"/>
      <c r="BKC95" s="2"/>
      <c r="BKD95" s="2"/>
      <c r="BKE95" s="2"/>
      <c r="BKF95" s="2"/>
      <c r="BKG95" s="2"/>
      <c r="BKH95" s="2"/>
      <c r="BKI95" s="2"/>
      <c r="BKJ95" s="2"/>
      <c r="BKK95" s="2"/>
      <c r="BKL95" s="2"/>
      <c r="BKM95" s="2"/>
      <c r="BKN95" s="2"/>
      <c r="BKO95" s="2"/>
      <c r="BKP95" s="2"/>
      <c r="BKQ95" s="2"/>
      <c r="BKR95" s="2"/>
      <c r="BKS95" s="2"/>
      <c r="BKT95" s="2"/>
      <c r="BKU95" s="2"/>
      <c r="BKV95" s="2"/>
      <c r="BKW95" s="2"/>
      <c r="BKX95" s="2"/>
      <c r="BKY95" s="2"/>
      <c r="BKZ95" s="2"/>
      <c r="BLA95" s="2"/>
      <c r="BLB95" s="2"/>
      <c r="BLC95" s="2"/>
      <c r="BLD95" s="2"/>
      <c r="BLE95" s="2"/>
      <c r="BLF95" s="2"/>
      <c r="BLG95" s="2"/>
      <c r="BLH95" s="2"/>
      <c r="BLI95" s="2"/>
      <c r="BLJ95" s="2"/>
      <c r="BLK95" s="2"/>
      <c r="BLL95" s="2"/>
      <c r="BLM95" s="2"/>
      <c r="BLN95" s="2"/>
      <c r="BLO95" s="2"/>
      <c r="BLP95" s="2"/>
      <c r="BLQ95" s="2"/>
      <c r="BLR95" s="2"/>
      <c r="BLS95" s="2"/>
      <c r="BLT95" s="2"/>
      <c r="BLU95" s="2"/>
      <c r="BLV95" s="2"/>
      <c r="BLW95" s="2"/>
      <c r="BLX95" s="2"/>
      <c r="BLY95" s="2"/>
      <c r="BLZ95" s="2"/>
      <c r="BMA95" s="2"/>
      <c r="BMB95" s="2"/>
      <c r="BMC95" s="2"/>
      <c r="BMD95" s="2"/>
      <c r="BME95" s="2"/>
      <c r="BMF95" s="2"/>
      <c r="BMG95" s="2"/>
      <c r="BMH95" s="2"/>
      <c r="BMI95" s="2"/>
      <c r="BMJ95" s="2"/>
      <c r="BMK95" s="2"/>
      <c r="BML95" s="2"/>
      <c r="BMM95" s="2"/>
      <c r="BMN95" s="2"/>
      <c r="BMO95" s="2"/>
      <c r="BMP95" s="2"/>
      <c r="BMQ95" s="2"/>
      <c r="BMR95" s="2"/>
      <c r="BMS95" s="2"/>
      <c r="BMT95" s="2"/>
      <c r="BMU95" s="2"/>
      <c r="BMV95" s="2"/>
      <c r="BMW95" s="2"/>
      <c r="BMX95" s="2"/>
      <c r="BMY95" s="2"/>
      <c r="BMZ95" s="2"/>
      <c r="BNA95" s="2"/>
      <c r="BNB95" s="2"/>
      <c r="BNC95" s="2"/>
      <c r="BND95" s="2"/>
      <c r="BNE95" s="2"/>
      <c r="BNF95" s="2"/>
      <c r="BNG95" s="2"/>
      <c r="BNH95" s="2"/>
      <c r="BNI95" s="2"/>
      <c r="BNJ95" s="2"/>
      <c r="BNK95" s="2"/>
      <c r="BNL95" s="2"/>
      <c r="BNM95" s="2"/>
      <c r="BNN95" s="2"/>
      <c r="BNO95" s="2"/>
      <c r="BNP95" s="2"/>
      <c r="BNQ95" s="2"/>
      <c r="BNR95" s="2"/>
      <c r="BNS95" s="2"/>
      <c r="BNT95" s="2"/>
      <c r="BNU95" s="2"/>
      <c r="BNV95" s="2"/>
      <c r="BNW95" s="2"/>
      <c r="BNX95" s="2"/>
      <c r="BNY95" s="2"/>
      <c r="BNZ95" s="2"/>
      <c r="BOA95" s="2"/>
      <c r="BOB95" s="2"/>
      <c r="BOC95" s="2"/>
      <c r="BOD95" s="2"/>
      <c r="BOE95" s="2"/>
      <c r="BOF95" s="2"/>
      <c r="BOG95" s="2"/>
      <c r="BOH95" s="2"/>
      <c r="BOI95" s="2"/>
      <c r="BOJ95" s="2"/>
      <c r="BOK95" s="2"/>
      <c r="BOL95" s="2"/>
      <c r="BOM95" s="2"/>
      <c r="BON95" s="2"/>
      <c r="BOO95" s="2"/>
      <c r="BOP95" s="2"/>
      <c r="BOQ95" s="2"/>
      <c r="BOR95" s="2"/>
      <c r="BOS95" s="2"/>
      <c r="BOT95" s="2"/>
      <c r="BOU95" s="2"/>
      <c r="BOV95" s="2"/>
      <c r="BOW95" s="2"/>
      <c r="BOX95" s="2"/>
      <c r="BOY95" s="2"/>
      <c r="BOZ95" s="2"/>
      <c r="BPA95" s="2"/>
      <c r="BPB95" s="2"/>
      <c r="BPC95" s="2"/>
      <c r="BPD95" s="2"/>
      <c r="BPE95" s="2"/>
      <c r="BPF95" s="2"/>
      <c r="BPG95" s="2"/>
      <c r="BPH95" s="2"/>
      <c r="BPI95" s="2"/>
      <c r="BPJ95" s="2"/>
      <c r="BPK95" s="2"/>
      <c r="BPL95" s="2"/>
      <c r="BPM95" s="2"/>
      <c r="BPN95" s="2"/>
      <c r="BPO95" s="2"/>
      <c r="BPP95" s="2"/>
      <c r="BPQ95" s="2"/>
      <c r="BPR95" s="2"/>
      <c r="BPS95" s="2"/>
      <c r="BPT95" s="2"/>
      <c r="BPU95" s="2"/>
      <c r="BPV95" s="2"/>
      <c r="BPW95" s="2"/>
      <c r="BPX95" s="2"/>
      <c r="BPY95" s="2"/>
      <c r="BPZ95" s="2"/>
      <c r="BQA95" s="2"/>
      <c r="BQB95" s="2"/>
      <c r="BQC95" s="2"/>
      <c r="BQD95" s="2"/>
      <c r="BQE95" s="2"/>
      <c r="BQF95" s="2"/>
      <c r="BQG95" s="2"/>
      <c r="BQH95" s="2"/>
      <c r="BQI95" s="2"/>
      <c r="BQJ95" s="2"/>
      <c r="BQK95" s="2"/>
      <c r="BQL95" s="2"/>
      <c r="BQM95" s="2"/>
      <c r="BQN95" s="2"/>
      <c r="BQO95" s="2"/>
      <c r="BQP95" s="2"/>
      <c r="BQQ95" s="2"/>
      <c r="BQR95" s="2"/>
      <c r="BQS95" s="2"/>
      <c r="BQT95" s="2"/>
      <c r="BQU95" s="2"/>
      <c r="BQV95" s="2"/>
      <c r="BQW95" s="2"/>
      <c r="BQX95" s="2"/>
      <c r="BQY95" s="2"/>
      <c r="BQZ95" s="2"/>
      <c r="BRA95" s="2"/>
      <c r="BRB95" s="2"/>
      <c r="BRC95" s="2"/>
      <c r="BRD95" s="2"/>
      <c r="BRE95" s="2"/>
      <c r="BRF95" s="2"/>
      <c r="BRG95" s="2"/>
      <c r="BRH95" s="2"/>
      <c r="BRI95" s="2"/>
      <c r="BRJ95" s="2"/>
      <c r="BRK95" s="2"/>
      <c r="BRL95" s="2"/>
      <c r="BRM95" s="2"/>
      <c r="BRN95" s="2"/>
      <c r="BRO95" s="2"/>
      <c r="BRP95" s="2"/>
      <c r="BRQ95" s="2"/>
      <c r="BRR95" s="2"/>
      <c r="BRS95" s="2"/>
      <c r="BRT95" s="2"/>
      <c r="BRU95" s="2"/>
      <c r="BRV95" s="2"/>
      <c r="BRW95" s="2"/>
      <c r="BRX95" s="2"/>
      <c r="BRY95" s="2"/>
      <c r="BRZ95" s="2"/>
      <c r="BSA95" s="2"/>
      <c r="BSB95" s="2"/>
      <c r="BSC95" s="2"/>
      <c r="BSD95" s="2"/>
      <c r="BSE95" s="2"/>
      <c r="BSF95" s="2"/>
      <c r="BSG95" s="2"/>
      <c r="BSH95" s="2"/>
      <c r="BSI95" s="2"/>
      <c r="BSJ95" s="2"/>
      <c r="BSK95" s="2"/>
      <c r="BSL95" s="2"/>
      <c r="BSM95" s="2"/>
      <c r="BSN95" s="2"/>
      <c r="BSO95" s="2"/>
      <c r="BSP95" s="2"/>
      <c r="BSQ95" s="2"/>
      <c r="BSR95" s="2"/>
      <c r="BSS95" s="2"/>
      <c r="BST95" s="2"/>
      <c r="BSU95" s="2"/>
      <c r="BSV95" s="2"/>
      <c r="BSW95" s="2"/>
      <c r="BSX95" s="2"/>
      <c r="BSY95" s="2"/>
      <c r="BSZ95" s="2"/>
      <c r="BTA95" s="2"/>
      <c r="BTB95" s="2"/>
      <c r="BTC95" s="2"/>
      <c r="BTD95" s="2"/>
      <c r="BTE95" s="2"/>
      <c r="BTF95" s="2"/>
      <c r="BTG95" s="2"/>
      <c r="BTH95" s="2"/>
      <c r="BTI95" s="2"/>
      <c r="BTJ95" s="2"/>
      <c r="BTK95" s="2"/>
      <c r="BTL95" s="2"/>
      <c r="BTM95" s="2"/>
      <c r="BTN95" s="2"/>
      <c r="BTO95" s="2"/>
      <c r="BTP95" s="2"/>
      <c r="BTQ95" s="2"/>
      <c r="BTR95" s="2"/>
      <c r="BTS95" s="2"/>
      <c r="BTT95" s="2"/>
      <c r="BTU95" s="2"/>
      <c r="BTV95" s="2"/>
      <c r="BTW95" s="2"/>
      <c r="BTX95" s="2"/>
      <c r="BTY95" s="2"/>
      <c r="BTZ95" s="2"/>
      <c r="BUA95" s="2"/>
      <c r="BUB95" s="2"/>
      <c r="BUC95" s="2"/>
      <c r="BUD95" s="2"/>
      <c r="BUE95" s="2"/>
      <c r="BUF95" s="2"/>
      <c r="BUG95" s="2"/>
      <c r="BUH95" s="2"/>
      <c r="BUI95" s="2"/>
      <c r="BUJ95" s="2"/>
      <c r="BUK95" s="2"/>
      <c r="BUL95" s="2"/>
      <c r="BUM95" s="2"/>
      <c r="BUN95" s="2"/>
      <c r="BUO95" s="2"/>
      <c r="BUP95" s="2"/>
      <c r="BUQ95" s="2"/>
      <c r="BUR95" s="2"/>
      <c r="BUS95" s="2"/>
      <c r="BUT95" s="2"/>
      <c r="BUU95" s="2"/>
      <c r="BUV95" s="2"/>
      <c r="BUW95" s="2"/>
      <c r="BUX95" s="2"/>
      <c r="BUY95" s="2"/>
      <c r="BUZ95" s="2"/>
      <c r="BVA95" s="2"/>
      <c r="BVB95" s="2"/>
      <c r="BVC95" s="2"/>
      <c r="BVD95" s="2"/>
      <c r="BVE95" s="2"/>
      <c r="BVF95" s="2"/>
      <c r="BVG95" s="2"/>
      <c r="BVH95" s="2"/>
      <c r="BVI95" s="2"/>
      <c r="BVJ95" s="2"/>
      <c r="BVK95" s="2"/>
      <c r="BVL95" s="2"/>
      <c r="BVM95" s="2"/>
      <c r="BVN95" s="2"/>
      <c r="BVO95" s="2"/>
      <c r="BVP95" s="2"/>
      <c r="BVQ95" s="2"/>
      <c r="BVR95" s="2"/>
      <c r="BVS95" s="2"/>
      <c r="BVT95" s="2"/>
      <c r="BVU95" s="2"/>
      <c r="BVV95" s="2"/>
      <c r="BVW95" s="2"/>
      <c r="BVX95" s="2"/>
      <c r="BVY95" s="2"/>
      <c r="BVZ95" s="2"/>
      <c r="BWA95" s="2"/>
      <c r="BWB95" s="2"/>
      <c r="BWC95" s="2"/>
      <c r="BWD95" s="2"/>
      <c r="BWE95" s="2"/>
      <c r="BWF95" s="2"/>
      <c r="BWG95" s="2"/>
      <c r="BWH95" s="2"/>
      <c r="BWI95" s="2"/>
      <c r="BWJ95" s="2"/>
      <c r="BWK95" s="2"/>
      <c r="BWL95" s="2"/>
      <c r="BWM95" s="2"/>
      <c r="BWN95" s="2"/>
      <c r="BWO95" s="2"/>
      <c r="BWP95" s="2"/>
      <c r="BWQ95" s="2"/>
      <c r="BWR95" s="2"/>
      <c r="BWS95" s="2"/>
      <c r="BWT95" s="2"/>
      <c r="BWU95" s="2"/>
      <c r="BWV95" s="2"/>
      <c r="BWW95" s="2"/>
      <c r="BWX95" s="2"/>
      <c r="BWY95" s="2"/>
      <c r="BWZ95" s="2"/>
      <c r="BXA95" s="2"/>
      <c r="BXB95" s="2"/>
      <c r="BXC95" s="2"/>
      <c r="BXD95" s="2"/>
      <c r="BXE95" s="2"/>
      <c r="BXF95" s="2"/>
      <c r="BXG95" s="2"/>
      <c r="BXH95" s="2"/>
      <c r="BXI95" s="2"/>
      <c r="BXJ95" s="2"/>
      <c r="BXK95" s="2"/>
      <c r="BXL95" s="2"/>
      <c r="BXM95" s="2"/>
      <c r="BXN95" s="2"/>
      <c r="BXO95" s="2"/>
      <c r="BXP95" s="2"/>
      <c r="BXQ95" s="2"/>
      <c r="BXR95" s="2"/>
      <c r="BXS95" s="2"/>
      <c r="BXT95" s="2"/>
      <c r="BXU95" s="2"/>
      <c r="BXV95" s="2"/>
      <c r="BXW95" s="2"/>
      <c r="BXX95" s="2"/>
      <c r="BXY95" s="2"/>
      <c r="BXZ95" s="2"/>
      <c r="BYA95" s="2"/>
      <c r="BYB95" s="2"/>
      <c r="BYC95" s="2"/>
      <c r="BYD95" s="2"/>
      <c r="BYE95" s="2"/>
      <c r="BYF95" s="2"/>
      <c r="BYG95" s="2"/>
      <c r="BYH95" s="2"/>
      <c r="BYI95" s="2"/>
      <c r="BYJ95" s="2"/>
      <c r="BYK95" s="2"/>
      <c r="BYL95" s="2"/>
      <c r="BYM95" s="2"/>
      <c r="BYN95" s="2"/>
      <c r="BYO95" s="2"/>
      <c r="BYP95" s="2"/>
      <c r="BYQ95" s="2"/>
      <c r="BYR95" s="2"/>
      <c r="BYS95" s="2"/>
      <c r="BYT95" s="2"/>
      <c r="BYU95" s="2"/>
      <c r="BYV95" s="2"/>
      <c r="BYW95" s="2"/>
      <c r="BYX95" s="2"/>
      <c r="BYY95" s="2"/>
      <c r="BYZ95" s="2"/>
      <c r="BZA95" s="2"/>
      <c r="BZB95" s="2"/>
      <c r="BZC95" s="2"/>
      <c r="BZD95" s="2"/>
      <c r="BZE95" s="2"/>
      <c r="BZF95" s="2"/>
      <c r="BZG95" s="2"/>
      <c r="BZH95" s="2"/>
      <c r="BZI95" s="2"/>
      <c r="BZJ95" s="2"/>
      <c r="BZK95" s="2"/>
      <c r="BZL95" s="2"/>
      <c r="BZM95" s="2"/>
      <c r="BZN95" s="2"/>
      <c r="BZO95" s="2"/>
      <c r="BZP95" s="2"/>
      <c r="BZQ95" s="2"/>
      <c r="BZR95" s="2"/>
      <c r="BZS95" s="2"/>
      <c r="BZT95" s="2"/>
      <c r="BZU95" s="2"/>
      <c r="BZV95" s="2"/>
      <c r="BZW95" s="2"/>
      <c r="BZX95" s="2"/>
      <c r="BZY95" s="2"/>
      <c r="BZZ95" s="2"/>
      <c r="CAA95" s="2"/>
      <c r="CAB95" s="2"/>
      <c r="CAC95" s="2"/>
      <c r="CAD95" s="2"/>
      <c r="CAE95" s="2"/>
      <c r="CAF95" s="2"/>
      <c r="CAG95" s="2"/>
      <c r="CAH95" s="2"/>
      <c r="CAI95" s="2"/>
      <c r="CAJ95" s="2"/>
      <c r="CAK95" s="2"/>
      <c r="CAL95" s="2"/>
      <c r="CAM95" s="2"/>
      <c r="CAN95" s="2"/>
      <c r="CAO95" s="2"/>
      <c r="CAP95" s="2"/>
      <c r="CAQ95" s="2"/>
      <c r="CAR95" s="2"/>
      <c r="CAS95" s="2"/>
      <c r="CAT95" s="2"/>
      <c r="CAU95" s="2"/>
      <c r="CAV95" s="2"/>
      <c r="CAW95" s="2"/>
      <c r="CAX95" s="2"/>
      <c r="CAY95" s="2"/>
      <c r="CAZ95" s="2"/>
      <c r="CBA95" s="2"/>
      <c r="CBB95" s="2"/>
      <c r="CBC95" s="2"/>
      <c r="CBD95" s="2"/>
      <c r="CBE95" s="2"/>
      <c r="CBF95" s="2"/>
      <c r="CBG95" s="2"/>
      <c r="CBH95" s="2"/>
      <c r="CBI95" s="2"/>
      <c r="CBJ95" s="2"/>
      <c r="CBK95" s="2"/>
      <c r="CBL95" s="2"/>
      <c r="CBM95" s="2"/>
      <c r="CBN95" s="2"/>
      <c r="CBO95" s="2"/>
      <c r="CBP95" s="2"/>
      <c r="CBQ95" s="2"/>
      <c r="CBR95" s="2"/>
      <c r="CBS95" s="2"/>
      <c r="CBT95" s="2"/>
      <c r="CBU95" s="2"/>
      <c r="CBV95" s="2"/>
      <c r="CBW95" s="2"/>
      <c r="CBX95" s="2"/>
      <c r="CBY95" s="2"/>
      <c r="CBZ95" s="2"/>
      <c r="CCA95" s="2"/>
      <c r="CCB95" s="2"/>
      <c r="CCC95" s="2"/>
      <c r="CCD95" s="2"/>
      <c r="CCE95" s="2"/>
      <c r="CCF95" s="2"/>
      <c r="CCG95" s="2"/>
      <c r="CCH95" s="2"/>
      <c r="CCI95" s="2"/>
      <c r="CCJ95" s="2"/>
      <c r="CCK95" s="2"/>
      <c r="CCL95" s="2"/>
      <c r="CCM95" s="2"/>
      <c r="CCN95" s="2"/>
      <c r="CCO95" s="2"/>
      <c r="CCP95" s="2"/>
      <c r="CCQ95" s="2"/>
      <c r="CCR95" s="2"/>
      <c r="CCS95" s="2"/>
      <c r="CCT95" s="2"/>
      <c r="CCU95" s="2"/>
      <c r="CCV95" s="2"/>
      <c r="CCW95" s="2"/>
      <c r="CCX95" s="2"/>
      <c r="CCY95" s="2"/>
      <c r="CCZ95" s="2"/>
      <c r="CDA95" s="2"/>
      <c r="CDB95" s="2"/>
      <c r="CDC95" s="2"/>
      <c r="CDD95" s="2"/>
      <c r="CDE95" s="2"/>
      <c r="CDF95" s="2"/>
      <c r="CDG95" s="2"/>
      <c r="CDH95" s="2"/>
      <c r="CDI95" s="2"/>
      <c r="CDJ95" s="2"/>
      <c r="CDK95" s="2"/>
      <c r="CDL95" s="2"/>
      <c r="CDM95" s="2"/>
      <c r="CDN95" s="2"/>
      <c r="CDO95" s="2"/>
      <c r="CDP95" s="2"/>
      <c r="CDQ95" s="2"/>
      <c r="CDR95" s="2"/>
      <c r="CDS95" s="2"/>
      <c r="CDT95" s="2"/>
      <c r="CDU95" s="2"/>
      <c r="CDV95" s="2"/>
      <c r="CDW95" s="2"/>
      <c r="CDX95" s="2"/>
      <c r="CDY95" s="2"/>
      <c r="CDZ95" s="2"/>
      <c r="CEA95" s="2"/>
      <c r="CEB95" s="2"/>
      <c r="CEC95" s="2"/>
      <c r="CED95" s="2"/>
      <c r="CEE95" s="2"/>
      <c r="CEF95" s="2"/>
      <c r="CEG95" s="2"/>
      <c r="CEH95" s="2"/>
      <c r="CEI95" s="2"/>
      <c r="CEJ95" s="2"/>
      <c r="CEK95" s="2"/>
      <c r="CEL95" s="2"/>
      <c r="CEM95" s="2"/>
      <c r="CEN95" s="2"/>
      <c r="CEO95" s="2"/>
      <c r="CEP95" s="2"/>
      <c r="CEQ95" s="2"/>
      <c r="CER95" s="2"/>
      <c r="CES95" s="2"/>
      <c r="CET95" s="2"/>
      <c r="CEU95" s="2"/>
      <c r="CEV95" s="2"/>
      <c r="CEW95" s="2"/>
      <c r="CEX95" s="2"/>
      <c r="CEY95" s="2"/>
      <c r="CEZ95" s="2"/>
      <c r="CFA95" s="2"/>
      <c r="CFB95" s="2"/>
      <c r="CFC95" s="2"/>
      <c r="CFD95" s="2"/>
      <c r="CFE95" s="2"/>
      <c r="CFF95" s="2"/>
      <c r="CFG95" s="2"/>
      <c r="CFH95" s="2"/>
      <c r="CFI95" s="2"/>
      <c r="CFJ95" s="2"/>
      <c r="CFK95" s="2"/>
      <c r="CFL95" s="2"/>
      <c r="CFM95" s="2"/>
      <c r="CFN95" s="2"/>
      <c r="CFO95" s="2"/>
      <c r="CFP95" s="2"/>
      <c r="CFQ95" s="2"/>
      <c r="CFR95" s="2"/>
      <c r="CFS95" s="2"/>
      <c r="CFT95" s="2"/>
      <c r="CFU95" s="2"/>
      <c r="CFV95" s="2"/>
      <c r="CFW95" s="2"/>
      <c r="CFX95" s="2"/>
      <c r="CFY95" s="2"/>
      <c r="CFZ95" s="2"/>
      <c r="CGA95" s="2"/>
      <c r="CGB95" s="2"/>
      <c r="CGC95" s="2"/>
      <c r="CGD95" s="2"/>
      <c r="CGE95" s="2"/>
      <c r="CGF95" s="2"/>
      <c r="CGG95" s="2"/>
      <c r="CGH95" s="2"/>
      <c r="CGI95" s="2"/>
      <c r="CGJ95" s="2"/>
      <c r="CGK95" s="2"/>
      <c r="CGL95" s="2"/>
      <c r="CGM95" s="2"/>
      <c r="CGN95" s="2"/>
      <c r="CGO95" s="2"/>
      <c r="CGP95" s="2"/>
      <c r="CGQ95" s="2"/>
      <c r="CGR95" s="2"/>
      <c r="CGS95" s="2"/>
      <c r="CGT95" s="2"/>
      <c r="CGU95" s="2"/>
      <c r="CGV95" s="2"/>
      <c r="CGW95" s="2"/>
      <c r="CGX95" s="2"/>
      <c r="CGY95" s="2"/>
      <c r="CGZ95" s="2"/>
      <c r="CHA95" s="2"/>
      <c r="CHB95" s="2"/>
      <c r="CHC95" s="2"/>
      <c r="CHD95" s="2"/>
      <c r="CHE95" s="2"/>
      <c r="CHF95" s="2"/>
      <c r="CHG95" s="2"/>
      <c r="CHH95" s="2"/>
      <c r="CHI95" s="2"/>
      <c r="CHJ95" s="2"/>
      <c r="CHK95" s="2"/>
      <c r="CHL95" s="2"/>
      <c r="CHM95" s="2"/>
      <c r="CHN95" s="2"/>
      <c r="CHO95" s="2"/>
      <c r="CHP95" s="2"/>
      <c r="CHQ95" s="2"/>
      <c r="CHR95" s="2"/>
      <c r="CHS95" s="2"/>
      <c r="CHT95" s="2"/>
      <c r="CHU95" s="2"/>
      <c r="CHV95" s="2"/>
      <c r="CHW95" s="2"/>
      <c r="CHX95" s="2"/>
      <c r="CHY95" s="2"/>
      <c r="CHZ95" s="2"/>
      <c r="CIA95" s="2"/>
      <c r="CIB95" s="2"/>
      <c r="CIC95" s="2"/>
      <c r="CID95" s="2"/>
      <c r="CIE95" s="2"/>
      <c r="CIF95" s="2"/>
      <c r="CIG95" s="2"/>
      <c r="CIH95" s="2"/>
      <c r="CII95" s="2"/>
      <c r="CIJ95" s="2"/>
      <c r="CIK95" s="2"/>
      <c r="CIL95" s="2"/>
      <c r="CIM95" s="2"/>
      <c r="CIN95" s="2"/>
      <c r="CIO95" s="2"/>
      <c r="CIP95" s="2"/>
      <c r="CIQ95" s="2"/>
      <c r="CIR95" s="2"/>
      <c r="CIS95" s="2"/>
      <c r="CIT95" s="2"/>
      <c r="CIU95" s="2"/>
      <c r="CIV95" s="2"/>
      <c r="CIW95" s="2"/>
      <c r="CIX95" s="2"/>
      <c r="CIY95" s="2"/>
      <c r="CIZ95" s="2"/>
      <c r="CJA95" s="2"/>
      <c r="CJB95" s="2"/>
      <c r="CJC95" s="2"/>
      <c r="CJD95" s="2"/>
      <c r="CJE95" s="2"/>
      <c r="CJF95" s="2"/>
      <c r="CJG95" s="2"/>
      <c r="CJH95" s="2"/>
      <c r="CJI95" s="2"/>
      <c r="CJJ95" s="2"/>
      <c r="CJK95" s="2"/>
      <c r="CJL95" s="2"/>
      <c r="CJM95" s="2"/>
      <c r="CJN95" s="2"/>
      <c r="CJO95" s="2"/>
      <c r="CJP95" s="2"/>
      <c r="CJQ95" s="2"/>
      <c r="CJR95" s="2"/>
      <c r="CJS95" s="2"/>
      <c r="CJT95" s="2"/>
      <c r="CJU95" s="2"/>
      <c r="CJV95" s="2"/>
      <c r="CJW95" s="2"/>
      <c r="CJX95" s="2"/>
      <c r="CJY95" s="2"/>
      <c r="CJZ95" s="2"/>
      <c r="CKA95" s="2"/>
      <c r="CKB95" s="2"/>
      <c r="CKC95" s="2"/>
      <c r="CKD95" s="2"/>
      <c r="CKE95" s="2"/>
      <c r="CKF95" s="2"/>
      <c r="CKG95" s="2"/>
      <c r="CKH95" s="2"/>
      <c r="CKI95" s="2"/>
      <c r="CKJ95" s="2"/>
      <c r="CKK95" s="2"/>
      <c r="CKL95" s="2"/>
      <c r="CKM95" s="2"/>
      <c r="CKN95" s="2"/>
      <c r="CKO95" s="2"/>
      <c r="CKP95" s="2"/>
      <c r="CKQ95" s="2"/>
      <c r="CKR95" s="2"/>
      <c r="CKS95" s="2"/>
      <c r="CKT95" s="2"/>
      <c r="CKU95" s="2"/>
      <c r="CKV95" s="2"/>
      <c r="CKW95" s="2"/>
      <c r="CKX95" s="2"/>
      <c r="CKY95" s="2"/>
      <c r="CKZ95" s="2"/>
      <c r="CLA95" s="2"/>
      <c r="CLB95" s="2"/>
      <c r="CLC95" s="2"/>
      <c r="CLD95" s="2"/>
      <c r="CLE95" s="2"/>
      <c r="CLF95" s="2"/>
      <c r="CLG95" s="2"/>
      <c r="CLH95" s="2"/>
      <c r="CLI95" s="2"/>
      <c r="CLJ95" s="2"/>
      <c r="CLK95" s="2"/>
      <c r="CLL95" s="2"/>
      <c r="CLM95" s="2"/>
      <c r="CLN95" s="2"/>
      <c r="CLO95" s="2"/>
      <c r="CLP95" s="2"/>
      <c r="CLQ95" s="2"/>
      <c r="CLR95" s="2"/>
      <c r="CLS95" s="2"/>
      <c r="CLT95" s="2"/>
      <c r="CLU95" s="2"/>
      <c r="CLV95" s="2"/>
      <c r="CLW95" s="2"/>
      <c r="CLX95" s="2"/>
      <c r="CLY95" s="2"/>
      <c r="CLZ95" s="2"/>
      <c r="CMA95" s="2"/>
      <c r="CMB95" s="2"/>
      <c r="CMC95" s="2"/>
      <c r="CMD95" s="2"/>
      <c r="CME95" s="2"/>
      <c r="CMF95" s="2"/>
      <c r="CMG95" s="2"/>
      <c r="CMH95" s="2"/>
      <c r="CMI95" s="2"/>
      <c r="CMJ95" s="2"/>
      <c r="CMK95" s="2"/>
      <c r="CML95" s="2"/>
      <c r="CMM95" s="2"/>
      <c r="CMN95" s="2"/>
      <c r="CMO95" s="2"/>
      <c r="CMP95" s="2"/>
      <c r="CMQ95" s="2"/>
      <c r="CMR95" s="2"/>
      <c r="CMS95" s="2"/>
      <c r="CMT95" s="2"/>
      <c r="CMU95" s="2"/>
      <c r="CMV95" s="2"/>
      <c r="CMW95" s="2"/>
      <c r="CMX95" s="2"/>
      <c r="CMY95" s="2"/>
      <c r="CMZ95" s="2"/>
      <c r="CNA95" s="2"/>
      <c r="CNB95" s="2"/>
      <c r="CNC95" s="2"/>
      <c r="CND95" s="2"/>
      <c r="CNE95" s="2"/>
      <c r="CNF95" s="2"/>
      <c r="CNG95" s="2"/>
      <c r="CNH95" s="2"/>
      <c r="CNI95" s="2"/>
      <c r="CNJ95" s="2"/>
      <c r="CNK95" s="2"/>
      <c r="CNL95" s="2"/>
      <c r="CNM95" s="2"/>
      <c r="CNN95" s="2"/>
      <c r="CNO95" s="2"/>
      <c r="CNP95" s="2"/>
      <c r="CNQ95" s="2"/>
      <c r="CNR95" s="2"/>
      <c r="CNS95" s="2"/>
      <c r="CNT95" s="2"/>
      <c r="CNU95" s="2"/>
      <c r="CNV95" s="2"/>
      <c r="CNW95" s="2"/>
      <c r="CNX95" s="2"/>
      <c r="CNY95" s="2"/>
      <c r="CNZ95" s="2"/>
      <c r="COA95" s="2"/>
      <c r="COB95" s="2"/>
      <c r="COC95" s="2"/>
      <c r="COD95" s="2"/>
      <c r="COE95" s="2"/>
      <c r="COF95" s="2"/>
      <c r="COG95" s="2"/>
      <c r="COH95" s="2"/>
      <c r="COI95" s="2"/>
      <c r="COJ95" s="2"/>
      <c r="COK95" s="2"/>
      <c r="COL95" s="2"/>
      <c r="COM95" s="2"/>
      <c r="CON95" s="2"/>
      <c r="COO95" s="2"/>
      <c r="COP95" s="2"/>
      <c r="COQ95" s="2"/>
      <c r="COR95" s="2"/>
      <c r="COS95" s="2"/>
      <c r="COT95" s="2"/>
      <c r="COU95" s="2"/>
      <c r="COV95" s="2"/>
      <c r="COW95" s="2"/>
      <c r="COX95" s="2"/>
      <c r="COY95" s="2"/>
      <c r="COZ95" s="2"/>
      <c r="CPA95" s="2"/>
      <c r="CPB95" s="2"/>
      <c r="CPC95" s="2"/>
      <c r="CPD95" s="2"/>
      <c r="CPE95" s="2"/>
      <c r="CPF95" s="2"/>
      <c r="CPG95" s="2"/>
      <c r="CPH95" s="2"/>
      <c r="CPI95" s="2"/>
      <c r="CPJ95" s="2"/>
      <c r="CPK95" s="2"/>
      <c r="CPL95" s="2"/>
      <c r="CPM95" s="2"/>
      <c r="CPN95" s="2"/>
      <c r="CPO95" s="2"/>
      <c r="CPP95" s="2"/>
      <c r="CPQ95" s="2"/>
      <c r="CPR95" s="2"/>
      <c r="CPS95" s="2"/>
      <c r="CPT95" s="2"/>
      <c r="CPU95" s="2"/>
      <c r="CPV95" s="2"/>
      <c r="CPW95" s="2"/>
      <c r="CPX95" s="2"/>
      <c r="CPY95" s="2"/>
      <c r="CPZ95" s="2"/>
      <c r="CQA95" s="2"/>
      <c r="CQB95" s="2"/>
      <c r="CQC95" s="2"/>
      <c r="CQD95" s="2"/>
      <c r="CQE95" s="2"/>
      <c r="CQF95" s="2"/>
      <c r="CQG95" s="2"/>
      <c r="CQH95" s="2"/>
      <c r="CQI95" s="2"/>
      <c r="CQJ95" s="2"/>
      <c r="CQK95" s="2"/>
      <c r="CQL95" s="2"/>
      <c r="CQM95" s="2"/>
      <c r="CQN95" s="2"/>
      <c r="CQO95" s="2"/>
      <c r="CQP95" s="2"/>
      <c r="CQQ95" s="2"/>
      <c r="CQR95" s="2"/>
      <c r="CQS95" s="2"/>
      <c r="CQT95" s="2"/>
      <c r="CQU95" s="2"/>
      <c r="CQV95" s="2"/>
      <c r="CQW95" s="2"/>
      <c r="CQX95" s="2"/>
      <c r="CQY95" s="2"/>
      <c r="CQZ95" s="2"/>
      <c r="CRA95" s="2"/>
      <c r="CRB95" s="2"/>
      <c r="CRC95" s="2"/>
      <c r="CRD95" s="2"/>
      <c r="CRE95" s="2"/>
      <c r="CRF95" s="2"/>
      <c r="CRG95" s="2"/>
      <c r="CRH95" s="2"/>
      <c r="CRI95" s="2"/>
      <c r="CRJ95" s="2"/>
      <c r="CRK95" s="2"/>
      <c r="CRL95" s="2"/>
      <c r="CRM95" s="2"/>
      <c r="CRN95" s="2"/>
      <c r="CRO95" s="2"/>
      <c r="CRP95" s="2"/>
      <c r="CRQ95" s="2"/>
      <c r="CRR95" s="2"/>
      <c r="CRS95" s="2"/>
      <c r="CRT95" s="2"/>
      <c r="CRU95" s="2"/>
      <c r="CRV95" s="2"/>
      <c r="CRW95" s="2"/>
      <c r="CRX95" s="2"/>
      <c r="CRY95" s="2"/>
      <c r="CRZ95" s="2"/>
      <c r="CSA95" s="2"/>
      <c r="CSB95" s="2"/>
      <c r="CSC95" s="2"/>
      <c r="CSD95" s="2"/>
      <c r="CSE95" s="2"/>
      <c r="CSF95" s="2"/>
      <c r="CSG95" s="2"/>
      <c r="CSH95" s="2"/>
      <c r="CSI95" s="2"/>
      <c r="CSJ95" s="2"/>
      <c r="CSK95" s="2"/>
      <c r="CSL95" s="2"/>
      <c r="CSM95" s="2"/>
      <c r="CSN95" s="2"/>
      <c r="CSO95" s="2"/>
      <c r="CSP95" s="2"/>
      <c r="CSQ95" s="2"/>
      <c r="CSR95" s="2"/>
      <c r="CSS95" s="2"/>
      <c r="CST95" s="2"/>
      <c r="CSU95" s="2"/>
      <c r="CSV95" s="2"/>
      <c r="CSW95" s="2"/>
      <c r="CSX95" s="2"/>
      <c r="CSY95" s="2"/>
      <c r="CSZ95" s="2"/>
      <c r="CTA95" s="2"/>
      <c r="CTB95" s="2"/>
      <c r="CTC95" s="2"/>
      <c r="CTD95" s="2"/>
      <c r="CTE95" s="2"/>
      <c r="CTF95" s="2"/>
      <c r="CTG95" s="2"/>
      <c r="CTH95" s="2"/>
      <c r="CTI95" s="2"/>
      <c r="CTJ95" s="2"/>
      <c r="CTK95" s="2"/>
      <c r="CTL95" s="2"/>
      <c r="CTM95" s="2"/>
      <c r="CTN95" s="2"/>
      <c r="CTO95" s="2"/>
      <c r="CTP95" s="2"/>
      <c r="CTQ95" s="2"/>
      <c r="CTR95" s="2"/>
      <c r="CTS95" s="2"/>
      <c r="CTT95" s="2"/>
      <c r="CTU95" s="2"/>
      <c r="CTV95" s="2"/>
      <c r="CTW95" s="2"/>
      <c r="CTX95" s="2"/>
      <c r="CTY95" s="2"/>
      <c r="CTZ95" s="2"/>
      <c r="CUA95" s="2"/>
      <c r="CUB95" s="2"/>
      <c r="CUC95" s="2"/>
      <c r="CUD95" s="2"/>
      <c r="CUE95" s="2"/>
      <c r="CUF95" s="2"/>
      <c r="CUG95" s="2"/>
      <c r="CUH95" s="2"/>
      <c r="CUI95" s="2"/>
      <c r="CUJ95" s="2"/>
      <c r="CUK95" s="2"/>
      <c r="CUL95" s="2"/>
      <c r="CUM95" s="2"/>
      <c r="CUN95" s="2"/>
      <c r="CUO95" s="2"/>
      <c r="CUP95" s="2"/>
      <c r="CUQ95" s="2"/>
      <c r="CUR95" s="2"/>
      <c r="CUS95" s="2"/>
      <c r="CUT95" s="2"/>
      <c r="CUU95" s="2"/>
      <c r="CUV95" s="2"/>
      <c r="CUW95" s="2"/>
      <c r="CUX95" s="2"/>
      <c r="CUY95" s="2"/>
      <c r="CUZ95" s="2"/>
      <c r="CVA95" s="2"/>
      <c r="CVB95" s="2"/>
      <c r="CVC95" s="2"/>
      <c r="CVD95" s="2"/>
      <c r="CVE95" s="2"/>
      <c r="CVF95" s="2"/>
      <c r="CVG95" s="2"/>
      <c r="CVH95" s="2"/>
      <c r="CVI95" s="2"/>
      <c r="CVJ95" s="2"/>
      <c r="CVK95" s="2"/>
      <c r="CVL95" s="2"/>
      <c r="CVM95" s="2"/>
      <c r="CVN95" s="2"/>
      <c r="CVO95" s="2"/>
      <c r="CVP95" s="2"/>
      <c r="CVQ95" s="2"/>
      <c r="CVR95" s="2"/>
      <c r="CVS95" s="2"/>
      <c r="CVT95" s="2"/>
      <c r="CVU95" s="2"/>
      <c r="CVV95" s="2"/>
      <c r="CVW95" s="2"/>
      <c r="CVX95" s="2"/>
      <c r="CVY95" s="2"/>
      <c r="CVZ95" s="2"/>
      <c r="CWA95" s="2"/>
      <c r="CWB95" s="2"/>
      <c r="CWC95" s="2"/>
      <c r="CWD95" s="2"/>
      <c r="CWE95" s="2"/>
      <c r="CWF95" s="2"/>
      <c r="CWG95" s="2"/>
      <c r="CWH95" s="2"/>
      <c r="CWI95" s="2"/>
      <c r="CWJ95" s="2"/>
      <c r="CWK95" s="2"/>
      <c r="CWL95" s="2"/>
      <c r="CWM95" s="2"/>
      <c r="CWN95" s="2"/>
      <c r="CWO95" s="2"/>
      <c r="CWP95" s="2"/>
      <c r="CWQ95" s="2"/>
      <c r="CWR95" s="2"/>
      <c r="CWS95" s="2"/>
      <c r="CWT95" s="2"/>
      <c r="CWU95" s="2"/>
      <c r="CWV95" s="2"/>
      <c r="CWW95" s="2"/>
      <c r="CWX95" s="2"/>
      <c r="CWY95" s="2"/>
      <c r="CWZ95" s="2"/>
      <c r="CXA95" s="2"/>
      <c r="CXB95" s="2"/>
      <c r="CXC95" s="2"/>
      <c r="CXD95" s="2"/>
      <c r="CXE95" s="2"/>
      <c r="CXF95" s="2"/>
      <c r="CXG95" s="2"/>
      <c r="CXH95" s="2"/>
      <c r="CXI95" s="2"/>
      <c r="CXJ95" s="2"/>
      <c r="CXK95" s="2"/>
      <c r="CXL95" s="2"/>
      <c r="CXM95" s="2"/>
      <c r="CXN95" s="2"/>
      <c r="CXO95" s="2"/>
      <c r="CXP95" s="2"/>
      <c r="CXQ95" s="2"/>
      <c r="CXR95" s="2"/>
      <c r="CXS95" s="2"/>
      <c r="CXT95" s="2"/>
      <c r="CXU95" s="2"/>
      <c r="CXV95" s="2"/>
      <c r="CXW95" s="2"/>
      <c r="CXX95" s="2"/>
      <c r="CXY95" s="2"/>
      <c r="CXZ95" s="2"/>
      <c r="CYA95" s="2"/>
      <c r="CYB95" s="2"/>
      <c r="CYC95" s="2"/>
      <c r="CYD95" s="2"/>
      <c r="CYE95" s="2"/>
      <c r="CYF95" s="2"/>
      <c r="CYG95" s="2"/>
      <c r="CYH95" s="2"/>
      <c r="CYI95" s="2"/>
      <c r="CYJ95" s="2"/>
      <c r="CYK95" s="2"/>
      <c r="CYL95" s="2"/>
      <c r="CYM95" s="2"/>
      <c r="CYN95" s="2"/>
      <c r="CYO95" s="2"/>
      <c r="CYP95" s="2"/>
      <c r="CYQ95" s="2"/>
      <c r="CYR95" s="2"/>
      <c r="CYS95" s="2"/>
      <c r="CYT95" s="2"/>
      <c r="CYU95" s="2"/>
      <c r="CYV95" s="2"/>
      <c r="CYW95" s="2"/>
      <c r="CYX95" s="2"/>
      <c r="CYY95" s="2"/>
      <c r="CYZ95" s="2"/>
      <c r="CZA95" s="2"/>
      <c r="CZB95" s="2"/>
      <c r="CZC95" s="2"/>
      <c r="CZD95" s="2"/>
      <c r="CZE95" s="2"/>
      <c r="CZF95" s="2"/>
      <c r="CZG95" s="2"/>
      <c r="CZH95" s="2"/>
      <c r="CZI95" s="2"/>
      <c r="CZJ95" s="2"/>
      <c r="CZK95" s="2"/>
      <c r="CZL95" s="2"/>
      <c r="CZM95" s="2"/>
      <c r="CZN95" s="2"/>
      <c r="CZO95" s="2"/>
      <c r="CZP95" s="2"/>
      <c r="CZQ95" s="2"/>
      <c r="CZR95" s="2"/>
      <c r="CZS95" s="2"/>
      <c r="CZT95" s="2"/>
      <c r="CZU95" s="2"/>
      <c r="CZV95" s="2"/>
      <c r="CZW95" s="2"/>
      <c r="CZX95" s="2"/>
      <c r="CZY95" s="2"/>
      <c r="CZZ95" s="2"/>
      <c r="DAA95" s="2"/>
      <c r="DAB95" s="2"/>
      <c r="DAC95" s="2"/>
      <c r="DAD95" s="2"/>
      <c r="DAE95" s="2"/>
      <c r="DAF95" s="2"/>
      <c r="DAG95" s="2"/>
      <c r="DAH95" s="2"/>
      <c r="DAI95" s="2"/>
      <c r="DAJ95" s="2"/>
      <c r="DAK95" s="2"/>
      <c r="DAL95" s="2"/>
      <c r="DAM95" s="2"/>
      <c r="DAN95" s="2"/>
      <c r="DAO95" s="2"/>
      <c r="DAP95" s="2"/>
      <c r="DAQ95" s="2"/>
      <c r="DAR95" s="2"/>
      <c r="DAS95" s="2"/>
      <c r="DAT95" s="2"/>
      <c r="DAU95" s="2"/>
      <c r="DAV95" s="2"/>
      <c r="DAW95" s="2"/>
      <c r="DAX95" s="2"/>
      <c r="DAY95" s="2"/>
      <c r="DAZ95" s="2"/>
      <c r="DBA95" s="2"/>
      <c r="DBB95" s="2"/>
      <c r="DBC95" s="2"/>
      <c r="DBD95" s="2"/>
      <c r="DBE95" s="2"/>
      <c r="DBF95" s="2"/>
      <c r="DBG95" s="2"/>
      <c r="DBH95" s="2"/>
      <c r="DBI95" s="2"/>
      <c r="DBJ95" s="2"/>
      <c r="DBK95" s="2"/>
      <c r="DBL95" s="2"/>
      <c r="DBM95" s="2"/>
      <c r="DBN95" s="2"/>
      <c r="DBO95" s="2"/>
      <c r="DBP95" s="2"/>
      <c r="DBQ95" s="2"/>
      <c r="DBR95" s="2"/>
      <c r="DBS95" s="2"/>
      <c r="DBT95" s="2"/>
      <c r="DBU95" s="2"/>
      <c r="DBV95" s="2"/>
      <c r="DBW95" s="2"/>
      <c r="DBX95" s="2"/>
      <c r="DBY95" s="2"/>
      <c r="DBZ95" s="2"/>
      <c r="DCA95" s="2"/>
      <c r="DCB95" s="2"/>
      <c r="DCC95" s="2"/>
      <c r="DCD95" s="2"/>
      <c r="DCE95" s="2"/>
      <c r="DCF95" s="2"/>
      <c r="DCG95" s="2"/>
      <c r="DCH95" s="2"/>
      <c r="DCI95" s="2"/>
      <c r="DCJ95" s="2"/>
      <c r="DCK95" s="2"/>
      <c r="DCL95" s="2"/>
      <c r="DCM95" s="2"/>
      <c r="DCN95" s="2"/>
      <c r="DCO95" s="2"/>
      <c r="DCP95" s="2"/>
      <c r="DCQ95" s="2"/>
      <c r="DCR95" s="2"/>
      <c r="DCS95" s="2"/>
      <c r="DCT95" s="2"/>
      <c r="DCU95" s="2"/>
      <c r="DCV95" s="2"/>
      <c r="DCW95" s="2"/>
      <c r="DCX95" s="2"/>
      <c r="DCY95" s="2"/>
      <c r="DCZ95" s="2"/>
      <c r="DDA95" s="2"/>
      <c r="DDB95" s="2"/>
      <c r="DDC95" s="2"/>
      <c r="DDD95" s="2"/>
      <c r="DDE95" s="2"/>
      <c r="DDF95" s="2"/>
      <c r="DDG95" s="2"/>
      <c r="DDH95" s="2"/>
      <c r="DDI95" s="2"/>
      <c r="DDJ95" s="2"/>
      <c r="DDK95" s="2"/>
      <c r="DDL95" s="2"/>
      <c r="DDM95" s="2"/>
      <c r="DDN95" s="2"/>
      <c r="DDO95" s="2"/>
      <c r="DDP95" s="2"/>
      <c r="DDQ95" s="2"/>
      <c r="DDR95" s="2"/>
      <c r="DDS95" s="2"/>
      <c r="DDT95" s="2"/>
      <c r="DDU95" s="2"/>
      <c r="DDV95" s="2"/>
      <c r="DDW95" s="2"/>
      <c r="DDX95" s="2"/>
      <c r="DDY95" s="2"/>
      <c r="DDZ95" s="2"/>
      <c r="DEA95" s="2"/>
      <c r="DEB95" s="2"/>
      <c r="DEC95" s="2"/>
      <c r="DED95" s="2"/>
      <c r="DEE95" s="2"/>
      <c r="DEF95" s="2"/>
      <c r="DEG95" s="2"/>
      <c r="DEH95" s="2"/>
      <c r="DEI95" s="2"/>
      <c r="DEJ95" s="2"/>
      <c r="DEK95" s="2"/>
      <c r="DEL95" s="2"/>
      <c r="DEM95" s="2"/>
      <c r="DEN95" s="2"/>
      <c r="DEO95" s="2"/>
      <c r="DEP95" s="2"/>
      <c r="DEQ95" s="2"/>
      <c r="DER95" s="2"/>
      <c r="DES95" s="2"/>
      <c r="DET95" s="2"/>
      <c r="DEU95" s="2"/>
      <c r="DEV95" s="2"/>
      <c r="DEW95" s="2"/>
      <c r="DEX95" s="2"/>
      <c r="DEY95" s="2"/>
      <c r="DEZ95" s="2"/>
      <c r="DFA95" s="2"/>
      <c r="DFB95" s="2"/>
      <c r="DFC95" s="2"/>
      <c r="DFD95" s="2"/>
      <c r="DFE95" s="2"/>
      <c r="DFF95" s="2"/>
      <c r="DFG95" s="2"/>
      <c r="DFH95" s="2"/>
      <c r="DFI95" s="2"/>
      <c r="DFJ95" s="2"/>
      <c r="DFK95" s="2"/>
      <c r="DFL95" s="2"/>
      <c r="DFM95" s="2"/>
      <c r="DFN95" s="2"/>
      <c r="DFO95" s="2"/>
      <c r="DFP95" s="2"/>
      <c r="DFQ95" s="2"/>
      <c r="DFR95" s="2"/>
      <c r="DFS95" s="2"/>
      <c r="DFT95" s="2"/>
      <c r="DFU95" s="2"/>
      <c r="DFV95" s="2"/>
      <c r="DFW95" s="2"/>
      <c r="DFX95" s="2"/>
      <c r="DFY95" s="2"/>
      <c r="DFZ95" s="2"/>
      <c r="DGA95" s="2"/>
      <c r="DGB95" s="2"/>
      <c r="DGC95" s="2"/>
      <c r="DGD95" s="2"/>
      <c r="DGE95" s="2"/>
      <c r="DGF95" s="2"/>
      <c r="DGG95" s="2"/>
      <c r="DGH95" s="2"/>
      <c r="DGI95" s="2"/>
      <c r="DGJ95" s="2"/>
      <c r="DGK95" s="2"/>
      <c r="DGL95" s="2"/>
      <c r="DGM95" s="2"/>
      <c r="DGN95" s="2"/>
      <c r="DGO95" s="2"/>
      <c r="DGP95" s="2"/>
      <c r="DGQ95" s="2"/>
      <c r="DGR95" s="2"/>
      <c r="DGS95" s="2"/>
      <c r="DGT95" s="2"/>
      <c r="DGU95" s="2"/>
      <c r="DGV95" s="2"/>
      <c r="DGW95" s="2"/>
      <c r="DGX95" s="2"/>
      <c r="DGY95" s="2"/>
      <c r="DGZ95" s="2"/>
      <c r="DHA95" s="2"/>
      <c r="DHB95" s="2"/>
      <c r="DHC95" s="2"/>
      <c r="DHD95" s="2"/>
      <c r="DHE95" s="2"/>
      <c r="DHF95" s="2"/>
      <c r="DHG95" s="2"/>
      <c r="DHH95" s="2"/>
      <c r="DHI95" s="2"/>
      <c r="DHJ95" s="2"/>
      <c r="DHK95" s="2"/>
      <c r="DHL95" s="2"/>
      <c r="DHM95" s="2"/>
      <c r="DHN95" s="2"/>
      <c r="DHO95" s="2"/>
      <c r="DHP95" s="2"/>
      <c r="DHQ95" s="2"/>
      <c r="DHR95" s="2"/>
      <c r="DHS95" s="2"/>
      <c r="DHT95" s="2"/>
      <c r="DHU95" s="2"/>
      <c r="DHV95" s="2"/>
      <c r="DHW95" s="2"/>
      <c r="DHX95" s="2"/>
      <c r="DHY95" s="2"/>
      <c r="DHZ95" s="2"/>
      <c r="DIA95" s="2"/>
      <c r="DIB95" s="2"/>
      <c r="DIC95" s="2"/>
      <c r="DID95" s="2"/>
      <c r="DIE95" s="2"/>
      <c r="DIF95" s="2"/>
      <c r="DIG95" s="2"/>
      <c r="DIH95" s="2"/>
      <c r="DII95" s="2"/>
      <c r="DIJ95" s="2"/>
      <c r="DIK95" s="2"/>
      <c r="DIL95" s="2"/>
      <c r="DIM95" s="2"/>
      <c r="DIN95" s="2"/>
      <c r="DIO95" s="2"/>
      <c r="DIP95" s="2"/>
      <c r="DIQ95" s="2"/>
      <c r="DIR95" s="2"/>
      <c r="DIS95" s="2"/>
      <c r="DIT95" s="2"/>
      <c r="DIU95" s="2"/>
      <c r="DIV95" s="2"/>
      <c r="DIW95" s="2"/>
      <c r="DIX95" s="2"/>
      <c r="DIY95" s="2"/>
      <c r="DIZ95" s="2"/>
      <c r="DJA95" s="2"/>
      <c r="DJB95" s="2"/>
      <c r="DJC95" s="2"/>
      <c r="DJD95" s="2"/>
      <c r="DJE95" s="2"/>
      <c r="DJF95" s="2"/>
      <c r="DJG95" s="2"/>
      <c r="DJH95" s="2"/>
      <c r="DJI95" s="2"/>
      <c r="DJJ95" s="2"/>
      <c r="DJK95" s="2"/>
      <c r="DJL95" s="2"/>
      <c r="DJM95" s="2"/>
      <c r="DJN95" s="2"/>
      <c r="DJO95" s="2"/>
      <c r="DJP95" s="2"/>
      <c r="DJQ95" s="2"/>
      <c r="DJR95" s="2"/>
      <c r="DJS95" s="2"/>
      <c r="DJT95" s="2"/>
      <c r="DJU95" s="2"/>
      <c r="DJV95" s="2"/>
      <c r="DJW95" s="2"/>
      <c r="DJX95" s="2"/>
      <c r="DJY95" s="2"/>
      <c r="DJZ95" s="2"/>
      <c r="DKA95" s="2"/>
      <c r="DKB95" s="2"/>
      <c r="DKC95" s="2"/>
      <c r="DKD95" s="2"/>
      <c r="DKE95" s="2"/>
      <c r="DKF95" s="2"/>
      <c r="DKG95" s="2"/>
      <c r="DKH95" s="2"/>
      <c r="DKI95" s="2"/>
      <c r="DKJ95" s="2"/>
      <c r="DKK95" s="2"/>
      <c r="DKL95" s="2"/>
      <c r="DKM95" s="2"/>
      <c r="DKN95" s="2"/>
      <c r="DKO95" s="2"/>
      <c r="DKP95" s="2"/>
      <c r="DKQ95" s="2"/>
      <c r="DKR95" s="2"/>
      <c r="DKS95" s="2"/>
      <c r="DKT95" s="2"/>
      <c r="DKU95" s="2"/>
      <c r="DKV95" s="2"/>
      <c r="DKW95" s="2"/>
      <c r="DKX95" s="2"/>
      <c r="DKY95" s="2"/>
      <c r="DKZ95" s="2"/>
      <c r="DLA95" s="2"/>
      <c r="DLB95" s="2"/>
      <c r="DLC95" s="2"/>
      <c r="DLD95" s="2"/>
      <c r="DLE95" s="2"/>
      <c r="DLF95" s="2"/>
      <c r="DLG95" s="2"/>
      <c r="DLH95" s="2"/>
      <c r="DLI95" s="2"/>
      <c r="DLJ95" s="2"/>
      <c r="DLK95" s="2"/>
      <c r="DLL95" s="2"/>
      <c r="DLM95" s="2"/>
      <c r="DLN95" s="2"/>
      <c r="DLO95" s="2"/>
      <c r="DLP95" s="2"/>
      <c r="DLQ95" s="2"/>
      <c r="DLR95" s="2"/>
      <c r="DLS95" s="2"/>
      <c r="DLT95" s="2"/>
      <c r="DLU95" s="2"/>
      <c r="DLV95" s="2"/>
      <c r="DLW95" s="2"/>
      <c r="DLX95" s="2"/>
      <c r="DLY95" s="2"/>
      <c r="DLZ95" s="2"/>
      <c r="DMA95" s="2"/>
      <c r="DMB95" s="2"/>
      <c r="DMC95" s="2"/>
      <c r="DMD95" s="2"/>
      <c r="DME95" s="2"/>
      <c r="DMF95" s="2"/>
      <c r="DMG95" s="2"/>
      <c r="DMH95" s="2"/>
      <c r="DMI95" s="2"/>
      <c r="DMJ95" s="2"/>
      <c r="DMK95" s="2"/>
      <c r="DML95" s="2"/>
      <c r="DMM95" s="2"/>
      <c r="DMN95" s="2"/>
      <c r="DMO95" s="2"/>
      <c r="DMP95" s="2"/>
      <c r="DMQ95" s="2"/>
      <c r="DMR95" s="2"/>
      <c r="DMS95" s="2"/>
      <c r="DMT95" s="2"/>
      <c r="DMU95" s="2"/>
      <c r="DMV95" s="2"/>
      <c r="DMW95" s="2"/>
      <c r="DMX95" s="2"/>
      <c r="DMY95" s="2"/>
      <c r="DMZ95" s="2"/>
      <c r="DNA95" s="2"/>
      <c r="DNB95" s="2"/>
      <c r="DNC95" s="2"/>
      <c r="DND95" s="2"/>
      <c r="DNE95" s="2"/>
      <c r="DNF95" s="2"/>
      <c r="DNG95" s="2"/>
      <c r="DNH95" s="2"/>
      <c r="DNI95" s="2"/>
      <c r="DNJ95" s="2"/>
      <c r="DNK95" s="2"/>
      <c r="DNL95" s="2"/>
      <c r="DNM95" s="2"/>
      <c r="DNN95" s="2"/>
      <c r="DNO95" s="2"/>
      <c r="DNP95" s="2"/>
      <c r="DNQ95" s="2"/>
      <c r="DNR95" s="2"/>
      <c r="DNS95" s="2"/>
      <c r="DNT95" s="2"/>
      <c r="DNU95" s="2"/>
      <c r="DNV95" s="2"/>
      <c r="DNW95" s="2"/>
      <c r="DNX95" s="2"/>
      <c r="DNY95" s="2"/>
      <c r="DNZ95" s="2"/>
      <c r="DOA95" s="2"/>
      <c r="DOB95" s="2"/>
      <c r="DOC95" s="2"/>
      <c r="DOD95" s="2"/>
      <c r="DOE95" s="2"/>
      <c r="DOF95" s="2"/>
      <c r="DOG95" s="2"/>
      <c r="DOH95" s="2"/>
      <c r="DOI95" s="2"/>
      <c r="DOJ95" s="2"/>
      <c r="DOK95" s="2"/>
      <c r="DOL95" s="2"/>
      <c r="DOM95" s="2"/>
      <c r="DON95" s="2"/>
      <c r="DOO95" s="2"/>
      <c r="DOP95" s="2"/>
      <c r="DOQ95" s="2"/>
      <c r="DOR95" s="2"/>
      <c r="DOS95" s="2"/>
      <c r="DOT95" s="2"/>
      <c r="DOU95" s="2"/>
      <c r="DOV95" s="2"/>
      <c r="DOW95" s="2"/>
      <c r="DOX95" s="2"/>
      <c r="DOY95" s="2"/>
      <c r="DOZ95" s="2"/>
      <c r="DPA95" s="2"/>
      <c r="DPB95" s="2"/>
      <c r="DPC95" s="2"/>
      <c r="DPD95" s="2"/>
      <c r="DPE95" s="2"/>
      <c r="DPF95" s="2"/>
      <c r="DPG95" s="2"/>
      <c r="DPH95" s="2"/>
      <c r="DPI95" s="2"/>
      <c r="DPJ95" s="2"/>
      <c r="DPK95" s="2"/>
      <c r="DPL95" s="2"/>
      <c r="DPM95" s="2"/>
      <c r="DPN95" s="2"/>
      <c r="DPO95" s="2"/>
      <c r="DPP95" s="2"/>
      <c r="DPQ95" s="2"/>
      <c r="DPR95" s="2"/>
      <c r="DPS95" s="2"/>
      <c r="DPT95" s="2"/>
      <c r="DPU95" s="2"/>
      <c r="DPV95" s="2"/>
      <c r="DPW95" s="2"/>
      <c r="DPX95" s="2"/>
      <c r="DPY95" s="2"/>
      <c r="DPZ95" s="2"/>
      <c r="DQA95" s="2"/>
      <c r="DQB95" s="2"/>
      <c r="DQC95" s="2"/>
      <c r="DQD95" s="2"/>
      <c r="DQE95" s="2"/>
      <c r="DQF95" s="2"/>
      <c r="DQG95" s="2"/>
      <c r="DQH95" s="2"/>
      <c r="DQI95" s="2"/>
      <c r="DQJ95" s="2"/>
      <c r="DQK95" s="2"/>
      <c r="DQL95" s="2"/>
      <c r="DQM95" s="2"/>
      <c r="DQN95" s="2"/>
      <c r="DQO95" s="2"/>
      <c r="DQP95" s="2"/>
      <c r="DQQ95" s="2"/>
      <c r="DQR95" s="2"/>
      <c r="DQS95" s="2"/>
      <c r="DQT95" s="2"/>
      <c r="DQU95" s="2"/>
      <c r="DQV95" s="2"/>
      <c r="DQW95" s="2"/>
      <c r="DQX95" s="2"/>
      <c r="DQY95" s="2"/>
      <c r="DQZ95" s="2"/>
      <c r="DRA95" s="2"/>
      <c r="DRB95" s="2"/>
      <c r="DRC95" s="2"/>
      <c r="DRD95" s="2"/>
      <c r="DRE95" s="2"/>
      <c r="DRF95" s="2"/>
      <c r="DRG95" s="2"/>
      <c r="DRH95" s="2"/>
      <c r="DRI95" s="2"/>
      <c r="DRJ95" s="2"/>
      <c r="DRK95" s="2"/>
      <c r="DRL95" s="2"/>
      <c r="DRM95" s="2"/>
      <c r="DRN95" s="2"/>
      <c r="DRO95" s="2"/>
      <c r="DRP95" s="2"/>
      <c r="DRQ95" s="2"/>
      <c r="DRR95" s="2"/>
      <c r="DRS95" s="2"/>
      <c r="DRT95" s="2"/>
      <c r="DRU95" s="2"/>
      <c r="DRV95" s="2"/>
      <c r="DRW95" s="2"/>
      <c r="DRX95" s="2"/>
      <c r="DRY95" s="2"/>
      <c r="DRZ95" s="2"/>
      <c r="DSA95" s="2"/>
      <c r="DSB95" s="2"/>
      <c r="DSC95" s="2"/>
      <c r="DSD95" s="2"/>
      <c r="DSE95" s="2"/>
      <c r="DSF95" s="2"/>
      <c r="DSG95" s="2"/>
      <c r="DSH95" s="2"/>
      <c r="DSI95" s="2"/>
      <c r="DSJ95" s="2"/>
      <c r="DSK95" s="2"/>
      <c r="DSL95" s="2"/>
      <c r="DSM95" s="2"/>
      <c r="DSN95" s="2"/>
      <c r="DSO95" s="2"/>
      <c r="DSP95" s="2"/>
      <c r="DSQ95" s="2"/>
      <c r="DSR95" s="2"/>
      <c r="DSS95" s="2"/>
      <c r="DST95" s="2"/>
      <c r="DSU95" s="2"/>
      <c r="DSV95" s="2"/>
      <c r="DSW95" s="2"/>
      <c r="DSX95" s="2"/>
      <c r="DSY95" s="2"/>
      <c r="DSZ95" s="2"/>
      <c r="DTA95" s="2"/>
      <c r="DTB95" s="2"/>
      <c r="DTC95" s="2"/>
      <c r="DTD95" s="2"/>
      <c r="DTE95" s="2"/>
      <c r="DTF95" s="2"/>
      <c r="DTG95" s="2"/>
      <c r="DTH95" s="2"/>
      <c r="DTI95" s="2"/>
      <c r="DTJ95" s="2"/>
      <c r="DTK95" s="2"/>
      <c r="DTL95" s="2"/>
      <c r="DTM95" s="2"/>
      <c r="DTN95" s="2"/>
      <c r="DTO95" s="2"/>
      <c r="DTP95" s="2"/>
      <c r="DTQ95" s="2"/>
      <c r="DTR95" s="2"/>
      <c r="DTS95" s="2"/>
      <c r="DTT95" s="2"/>
      <c r="DTU95" s="2"/>
      <c r="DTV95" s="2"/>
      <c r="DTW95" s="2"/>
      <c r="DTX95" s="2"/>
      <c r="DTY95" s="2"/>
      <c r="DTZ95" s="2"/>
      <c r="DUA95" s="2"/>
      <c r="DUB95" s="2"/>
      <c r="DUC95" s="2"/>
      <c r="DUD95" s="2"/>
      <c r="DUE95" s="2"/>
      <c r="DUF95" s="2"/>
      <c r="DUG95" s="2"/>
      <c r="DUH95" s="2"/>
      <c r="DUI95" s="2"/>
      <c r="DUJ95" s="2"/>
      <c r="DUK95" s="2"/>
      <c r="DUL95" s="2"/>
      <c r="DUM95" s="2"/>
      <c r="DUN95" s="2"/>
      <c r="DUO95" s="2"/>
      <c r="DUP95" s="2"/>
      <c r="DUQ95" s="2"/>
      <c r="DUR95" s="2"/>
      <c r="DUS95" s="2"/>
      <c r="DUT95" s="2"/>
      <c r="DUU95" s="2"/>
      <c r="DUV95" s="2"/>
      <c r="DUW95" s="2"/>
      <c r="DUX95" s="2"/>
      <c r="DUY95" s="2"/>
      <c r="DUZ95" s="2"/>
      <c r="DVA95" s="2"/>
      <c r="DVB95" s="2"/>
      <c r="DVC95" s="2"/>
      <c r="DVD95" s="2"/>
      <c r="DVE95" s="2"/>
      <c r="DVF95" s="2"/>
      <c r="DVG95" s="2"/>
      <c r="DVH95" s="2"/>
      <c r="DVI95" s="2"/>
      <c r="DVJ95" s="2"/>
      <c r="DVK95" s="2"/>
      <c r="DVL95" s="2"/>
      <c r="DVM95" s="2"/>
      <c r="DVN95" s="2"/>
      <c r="DVO95" s="2"/>
      <c r="DVP95" s="2"/>
      <c r="DVQ95" s="2"/>
      <c r="DVR95" s="2"/>
      <c r="DVS95" s="2"/>
      <c r="DVT95" s="2"/>
      <c r="DVU95" s="2"/>
      <c r="DVV95" s="2"/>
      <c r="DVW95" s="2"/>
      <c r="DVX95" s="2"/>
      <c r="DVY95" s="2"/>
      <c r="DVZ95" s="2"/>
      <c r="DWA95" s="2"/>
      <c r="DWB95" s="2"/>
      <c r="DWC95" s="2"/>
      <c r="DWD95" s="2"/>
      <c r="DWE95" s="2"/>
      <c r="DWF95" s="2"/>
      <c r="DWG95" s="2"/>
      <c r="DWH95" s="2"/>
      <c r="DWI95" s="2"/>
      <c r="DWJ95" s="2"/>
      <c r="DWK95" s="2"/>
      <c r="DWL95" s="2"/>
      <c r="DWM95" s="2"/>
      <c r="DWN95" s="2"/>
      <c r="DWO95" s="2"/>
      <c r="DWP95" s="2"/>
      <c r="DWQ95" s="2"/>
      <c r="DWR95" s="2"/>
      <c r="DWS95" s="2"/>
      <c r="DWT95" s="2"/>
      <c r="DWU95" s="2"/>
      <c r="DWV95" s="2"/>
      <c r="DWW95" s="2"/>
      <c r="DWX95" s="2"/>
      <c r="DWY95" s="2"/>
      <c r="DWZ95" s="2"/>
      <c r="DXA95" s="2"/>
      <c r="DXB95" s="2"/>
      <c r="DXC95" s="2"/>
      <c r="DXD95" s="2"/>
      <c r="DXE95" s="2"/>
      <c r="DXF95" s="2"/>
      <c r="DXG95" s="2"/>
      <c r="DXH95" s="2"/>
      <c r="DXI95" s="2"/>
      <c r="DXJ95" s="2"/>
      <c r="DXK95" s="2"/>
      <c r="DXL95" s="2"/>
      <c r="DXM95" s="2"/>
      <c r="DXN95" s="2"/>
      <c r="DXO95" s="2"/>
      <c r="DXP95" s="2"/>
      <c r="DXQ95" s="2"/>
      <c r="DXR95" s="2"/>
      <c r="DXS95" s="2"/>
      <c r="DXT95" s="2"/>
      <c r="DXU95" s="2"/>
      <c r="DXV95" s="2"/>
      <c r="DXW95" s="2"/>
      <c r="DXX95" s="2"/>
      <c r="DXY95" s="2"/>
      <c r="DXZ95" s="2"/>
      <c r="DYA95" s="2"/>
      <c r="DYB95" s="2"/>
      <c r="DYC95" s="2"/>
      <c r="DYD95" s="2"/>
      <c r="DYE95" s="2"/>
      <c r="DYF95" s="2"/>
      <c r="DYG95" s="2"/>
      <c r="DYH95" s="2"/>
      <c r="DYI95" s="2"/>
      <c r="DYJ95" s="2"/>
      <c r="DYK95" s="2"/>
      <c r="DYL95" s="2"/>
      <c r="DYM95" s="2"/>
      <c r="DYN95" s="2"/>
      <c r="DYO95" s="2"/>
      <c r="DYP95" s="2"/>
      <c r="DYQ95" s="2"/>
      <c r="DYR95" s="2"/>
      <c r="DYS95" s="2"/>
      <c r="DYT95" s="2"/>
      <c r="DYU95" s="2"/>
      <c r="DYV95" s="2"/>
      <c r="DYW95" s="2"/>
      <c r="DYX95" s="2"/>
      <c r="DYY95" s="2"/>
      <c r="DYZ95" s="2"/>
      <c r="DZA95" s="2"/>
      <c r="DZB95" s="2"/>
      <c r="DZC95" s="2"/>
      <c r="DZD95" s="2"/>
      <c r="DZE95" s="2"/>
      <c r="DZF95" s="2"/>
      <c r="DZG95" s="2"/>
      <c r="DZH95" s="2"/>
      <c r="DZI95" s="2"/>
      <c r="DZJ95" s="2"/>
      <c r="DZK95" s="2"/>
      <c r="DZL95" s="2"/>
      <c r="DZM95" s="2"/>
      <c r="DZN95" s="2"/>
      <c r="DZO95" s="2"/>
      <c r="DZP95" s="2"/>
      <c r="DZQ95" s="2"/>
      <c r="DZR95" s="2"/>
      <c r="DZS95" s="2"/>
      <c r="DZT95" s="2"/>
      <c r="DZU95" s="2"/>
      <c r="DZV95" s="2"/>
      <c r="DZW95" s="2"/>
      <c r="DZX95" s="2"/>
      <c r="DZY95" s="2"/>
      <c r="DZZ95" s="2"/>
      <c r="EAA95" s="2"/>
      <c r="EAB95" s="2"/>
      <c r="EAC95" s="2"/>
      <c r="EAD95" s="2"/>
      <c r="EAE95" s="2"/>
      <c r="EAF95" s="2"/>
      <c r="EAG95" s="2"/>
      <c r="EAH95" s="2"/>
      <c r="EAI95" s="2"/>
      <c r="EAJ95" s="2"/>
      <c r="EAK95" s="2"/>
      <c r="EAL95" s="2"/>
      <c r="EAM95" s="2"/>
      <c r="EAN95" s="2"/>
      <c r="EAO95" s="2"/>
      <c r="EAP95" s="2"/>
      <c r="EAQ95" s="2"/>
      <c r="EAR95" s="2"/>
      <c r="EAS95" s="2"/>
      <c r="EAT95" s="2"/>
      <c r="EAU95" s="2"/>
      <c r="EAV95" s="2"/>
      <c r="EAW95" s="2"/>
      <c r="EAX95" s="2"/>
      <c r="EAY95" s="2"/>
      <c r="EAZ95" s="2"/>
      <c r="EBA95" s="2"/>
      <c r="EBB95" s="2"/>
      <c r="EBC95" s="2"/>
      <c r="EBD95" s="2"/>
      <c r="EBE95" s="2"/>
      <c r="EBF95" s="2"/>
      <c r="EBG95" s="2"/>
      <c r="EBH95" s="2"/>
      <c r="EBI95" s="2"/>
      <c r="EBJ95" s="2"/>
      <c r="EBK95" s="2"/>
      <c r="EBL95" s="2"/>
      <c r="EBM95" s="2"/>
      <c r="EBN95" s="2"/>
      <c r="EBO95" s="2"/>
      <c r="EBP95" s="2"/>
      <c r="EBQ95" s="2"/>
      <c r="EBR95" s="2"/>
      <c r="EBS95" s="2"/>
      <c r="EBT95" s="2"/>
      <c r="EBU95" s="2"/>
      <c r="EBV95" s="2"/>
      <c r="EBW95" s="2"/>
      <c r="EBX95" s="2"/>
      <c r="EBY95" s="2"/>
      <c r="EBZ95" s="2"/>
      <c r="ECA95" s="2"/>
      <c r="ECB95" s="2"/>
      <c r="ECC95" s="2"/>
      <c r="ECD95" s="2"/>
      <c r="ECE95" s="2"/>
      <c r="ECF95" s="2"/>
      <c r="ECG95" s="2"/>
      <c r="ECH95" s="2"/>
      <c r="ECI95" s="2"/>
      <c r="ECJ95" s="2"/>
      <c r="ECK95" s="2"/>
      <c r="ECL95" s="2"/>
      <c r="ECM95" s="2"/>
      <c r="ECN95" s="2"/>
      <c r="ECO95" s="2"/>
      <c r="ECP95" s="2"/>
      <c r="ECQ95" s="2"/>
      <c r="ECR95" s="2"/>
      <c r="ECS95" s="2"/>
      <c r="ECT95" s="2"/>
      <c r="ECU95" s="2"/>
      <c r="ECV95" s="2"/>
      <c r="ECW95" s="2"/>
      <c r="ECX95" s="2"/>
      <c r="ECY95" s="2"/>
      <c r="ECZ95" s="2"/>
      <c r="EDA95" s="2"/>
      <c r="EDB95" s="2"/>
      <c r="EDC95" s="2"/>
      <c r="EDD95" s="2"/>
      <c r="EDE95" s="2"/>
      <c r="EDF95" s="2"/>
      <c r="EDG95" s="2"/>
      <c r="EDH95" s="2"/>
      <c r="EDI95" s="2"/>
      <c r="EDJ95" s="2"/>
      <c r="EDK95" s="2"/>
      <c r="EDL95" s="2"/>
      <c r="EDM95" s="2"/>
      <c r="EDN95" s="2"/>
      <c r="EDO95" s="2"/>
      <c r="EDP95" s="2"/>
      <c r="EDQ95" s="2"/>
      <c r="EDR95" s="2"/>
      <c r="EDS95" s="2"/>
      <c r="EDT95" s="2"/>
      <c r="EDU95" s="2"/>
      <c r="EDV95" s="2"/>
      <c r="EDW95" s="2"/>
      <c r="EDX95" s="2"/>
      <c r="EDY95" s="2"/>
      <c r="EDZ95" s="2"/>
      <c r="EEA95" s="2"/>
      <c r="EEB95" s="2"/>
      <c r="EEC95" s="2"/>
      <c r="EED95" s="2"/>
      <c r="EEE95" s="2"/>
      <c r="EEF95" s="2"/>
      <c r="EEG95" s="2"/>
      <c r="EEH95" s="2"/>
      <c r="EEI95" s="2"/>
      <c r="EEJ95" s="2"/>
      <c r="EEK95" s="2"/>
      <c r="EEL95" s="2"/>
      <c r="EEM95" s="2"/>
      <c r="EEN95" s="2"/>
      <c r="EEO95" s="2"/>
      <c r="EEP95" s="2"/>
      <c r="EEQ95" s="2"/>
      <c r="EER95" s="2"/>
      <c r="EES95" s="2"/>
      <c r="EET95" s="2"/>
      <c r="EEU95" s="2"/>
      <c r="EEV95" s="2"/>
      <c r="EEW95" s="2"/>
      <c r="EEX95" s="2"/>
      <c r="EEY95" s="2"/>
      <c r="EEZ95" s="2"/>
      <c r="EFA95" s="2"/>
      <c r="EFB95" s="2"/>
      <c r="EFC95" s="2"/>
      <c r="EFD95" s="2"/>
      <c r="EFE95" s="2"/>
      <c r="EFF95" s="2"/>
      <c r="EFG95" s="2"/>
      <c r="EFH95" s="2"/>
      <c r="EFI95" s="2"/>
      <c r="EFJ95" s="2"/>
      <c r="EFK95" s="2"/>
      <c r="EFL95" s="2"/>
      <c r="EFM95" s="2"/>
      <c r="EFN95" s="2"/>
      <c r="EFO95" s="2"/>
      <c r="EFP95" s="2"/>
      <c r="EFQ95" s="2"/>
      <c r="EFR95" s="2"/>
      <c r="EFS95" s="2"/>
      <c r="EFT95" s="2"/>
      <c r="EFU95" s="2"/>
      <c r="EFV95" s="2"/>
      <c r="EFW95" s="2"/>
      <c r="EFX95" s="2"/>
      <c r="EFY95" s="2"/>
      <c r="EFZ95" s="2"/>
      <c r="EGA95" s="2"/>
      <c r="EGB95" s="2"/>
      <c r="EGC95" s="2"/>
      <c r="EGD95" s="2"/>
      <c r="EGE95" s="2"/>
      <c r="EGF95" s="2"/>
      <c r="EGG95" s="2"/>
      <c r="EGH95" s="2"/>
      <c r="EGI95" s="2"/>
      <c r="EGJ95" s="2"/>
      <c r="EGK95" s="2"/>
      <c r="EGL95" s="2"/>
      <c r="EGM95" s="2"/>
      <c r="EGN95" s="2"/>
      <c r="EGO95" s="2"/>
      <c r="EGP95" s="2"/>
      <c r="EGQ95" s="2"/>
      <c r="EGR95" s="2"/>
      <c r="EGS95" s="2"/>
      <c r="EGT95" s="2"/>
      <c r="EGU95" s="2"/>
      <c r="EGV95" s="2"/>
      <c r="EGW95" s="2"/>
      <c r="EGX95" s="2"/>
      <c r="EGY95" s="2"/>
      <c r="EGZ95" s="2"/>
      <c r="EHA95" s="2"/>
      <c r="EHB95" s="2"/>
      <c r="EHC95" s="2"/>
      <c r="EHD95" s="2"/>
      <c r="EHE95" s="2"/>
      <c r="EHF95" s="2"/>
      <c r="EHG95" s="2"/>
      <c r="EHH95" s="2"/>
      <c r="EHI95" s="2"/>
      <c r="EHJ95" s="2"/>
      <c r="EHK95" s="2"/>
      <c r="EHL95" s="2"/>
      <c r="EHM95" s="2"/>
      <c r="EHN95" s="2"/>
      <c r="EHO95" s="2"/>
      <c r="EHP95" s="2"/>
      <c r="EHQ95" s="2"/>
      <c r="EHR95" s="2"/>
      <c r="EHS95" s="2"/>
      <c r="EHT95" s="2"/>
      <c r="EHU95" s="2"/>
      <c r="EHV95" s="2"/>
      <c r="EHW95" s="2"/>
      <c r="EHX95" s="2"/>
      <c r="EHY95" s="2"/>
      <c r="EHZ95" s="2"/>
      <c r="EIA95" s="2"/>
      <c r="EIB95" s="2"/>
      <c r="EIC95" s="2"/>
      <c r="EID95" s="2"/>
      <c r="EIE95" s="2"/>
      <c r="EIF95" s="2"/>
      <c r="EIG95" s="2"/>
      <c r="EIH95" s="2"/>
      <c r="EII95" s="2"/>
      <c r="EIJ95" s="2"/>
      <c r="EIK95" s="2"/>
      <c r="EIL95" s="2"/>
      <c r="EIM95" s="2"/>
      <c r="EIN95" s="2"/>
      <c r="EIO95" s="2"/>
      <c r="EIP95" s="2"/>
      <c r="EIQ95" s="2"/>
      <c r="EIR95" s="2"/>
      <c r="EIS95" s="2"/>
      <c r="EIT95" s="2"/>
      <c r="EIU95" s="2"/>
      <c r="EIV95" s="2"/>
      <c r="EIW95" s="2"/>
      <c r="EIX95" s="2"/>
      <c r="EIY95" s="2"/>
      <c r="EIZ95" s="2"/>
      <c r="EJA95" s="2"/>
      <c r="EJB95" s="2"/>
      <c r="EJC95" s="2"/>
      <c r="EJD95" s="2"/>
      <c r="EJE95" s="2"/>
      <c r="EJF95" s="2"/>
      <c r="EJG95" s="2"/>
      <c r="EJH95" s="2"/>
      <c r="EJI95" s="2"/>
      <c r="EJJ95" s="2"/>
      <c r="EJK95" s="2"/>
      <c r="EJL95" s="2"/>
      <c r="EJM95" s="2"/>
      <c r="EJN95" s="2"/>
      <c r="EJO95" s="2"/>
      <c r="EJP95" s="2"/>
      <c r="EJQ95" s="2"/>
      <c r="EJR95" s="2"/>
      <c r="EJS95" s="2"/>
      <c r="EJT95" s="2"/>
      <c r="EJU95" s="2"/>
      <c r="EJV95" s="2"/>
      <c r="EJW95" s="2"/>
      <c r="EJX95" s="2"/>
      <c r="EJY95" s="2"/>
      <c r="EJZ95" s="2"/>
      <c r="EKA95" s="2"/>
      <c r="EKB95" s="2"/>
      <c r="EKC95" s="2"/>
      <c r="EKD95" s="2"/>
      <c r="EKE95" s="2"/>
      <c r="EKF95" s="2"/>
      <c r="EKG95" s="2"/>
      <c r="EKH95" s="2"/>
      <c r="EKI95" s="2"/>
      <c r="EKJ95" s="2"/>
      <c r="EKK95" s="2"/>
      <c r="EKL95" s="2"/>
      <c r="EKM95" s="2"/>
      <c r="EKN95" s="2"/>
      <c r="EKO95" s="2"/>
      <c r="EKP95" s="2"/>
      <c r="EKQ95" s="2"/>
      <c r="EKR95" s="2"/>
      <c r="EKS95" s="2"/>
      <c r="EKT95" s="2"/>
      <c r="EKU95" s="2"/>
      <c r="EKV95" s="2"/>
      <c r="EKW95" s="2"/>
      <c r="EKX95" s="2"/>
      <c r="EKY95" s="2"/>
      <c r="EKZ95" s="2"/>
      <c r="ELA95" s="2"/>
      <c r="ELB95" s="2"/>
      <c r="ELC95" s="2"/>
      <c r="ELD95" s="2"/>
      <c r="ELE95" s="2"/>
      <c r="ELF95" s="2"/>
      <c r="ELG95" s="2"/>
      <c r="ELH95" s="2"/>
      <c r="ELI95" s="2"/>
      <c r="ELJ95" s="2"/>
      <c r="ELK95" s="2"/>
      <c r="ELL95" s="2"/>
      <c r="ELM95" s="2"/>
      <c r="ELN95" s="2"/>
      <c r="ELO95" s="2"/>
      <c r="ELP95" s="2"/>
      <c r="ELQ95" s="2"/>
      <c r="ELR95" s="2"/>
      <c r="ELS95" s="2"/>
      <c r="ELT95" s="2"/>
      <c r="ELU95" s="2"/>
      <c r="ELV95" s="2"/>
      <c r="ELW95" s="2"/>
      <c r="ELX95" s="2"/>
      <c r="ELY95" s="2"/>
      <c r="ELZ95" s="2"/>
      <c r="EMA95" s="2"/>
      <c r="EMB95" s="2"/>
      <c r="EMC95" s="2"/>
      <c r="EMD95" s="2"/>
      <c r="EME95" s="2"/>
      <c r="EMF95" s="2"/>
      <c r="EMG95" s="2"/>
      <c r="EMH95" s="2"/>
      <c r="EMI95" s="2"/>
      <c r="EMJ95" s="2"/>
      <c r="EMK95" s="2"/>
      <c r="EML95" s="2"/>
      <c r="EMM95" s="2"/>
      <c r="EMN95" s="2"/>
      <c r="EMO95" s="2"/>
      <c r="EMP95" s="2"/>
      <c r="EMQ95" s="2"/>
      <c r="EMR95" s="2"/>
      <c r="EMS95" s="2"/>
      <c r="EMT95" s="2"/>
      <c r="EMU95" s="2"/>
      <c r="EMV95" s="2"/>
      <c r="EMW95" s="2"/>
      <c r="EMX95" s="2"/>
      <c r="EMY95" s="2"/>
      <c r="EMZ95" s="2"/>
      <c r="ENA95" s="2"/>
      <c r="ENB95" s="2"/>
      <c r="ENC95" s="2"/>
      <c r="END95" s="2"/>
      <c r="ENE95" s="2"/>
      <c r="ENF95" s="2"/>
      <c r="ENG95" s="2"/>
      <c r="ENH95" s="2"/>
      <c r="ENI95" s="2"/>
      <c r="ENJ95" s="2"/>
      <c r="ENK95" s="2"/>
      <c r="ENL95" s="2"/>
      <c r="ENM95" s="2"/>
      <c r="ENN95" s="2"/>
      <c r="ENO95" s="2"/>
      <c r="ENP95" s="2"/>
      <c r="ENQ95" s="2"/>
      <c r="ENR95" s="2"/>
      <c r="ENS95" s="2"/>
      <c r="ENT95" s="2"/>
      <c r="ENU95" s="2"/>
      <c r="ENV95" s="2"/>
      <c r="ENW95" s="2"/>
      <c r="ENX95" s="2"/>
      <c r="ENY95" s="2"/>
      <c r="ENZ95" s="2"/>
      <c r="EOA95" s="2"/>
      <c r="EOB95" s="2"/>
      <c r="EOC95" s="2"/>
      <c r="EOD95" s="2"/>
      <c r="EOE95" s="2"/>
      <c r="EOF95" s="2"/>
      <c r="EOG95" s="2"/>
      <c r="EOH95" s="2"/>
      <c r="EOI95" s="2"/>
      <c r="EOJ95" s="2"/>
      <c r="EOK95" s="2"/>
      <c r="EOL95" s="2"/>
      <c r="EOM95" s="2"/>
      <c r="EON95" s="2"/>
      <c r="EOO95" s="2"/>
      <c r="EOP95" s="2"/>
      <c r="EOQ95" s="2"/>
      <c r="EOR95" s="2"/>
      <c r="EOS95" s="2"/>
      <c r="EOT95" s="2"/>
      <c r="EOU95" s="2"/>
      <c r="EOV95" s="2"/>
      <c r="EOW95" s="2"/>
      <c r="EOX95" s="2"/>
      <c r="EOY95" s="2"/>
      <c r="EOZ95" s="2"/>
      <c r="EPA95" s="2"/>
      <c r="EPB95" s="2"/>
      <c r="EPC95" s="2"/>
      <c r="EPD95" s="2"/>
      <c r="EPE95" s="2"/>
      <c r="EPF95" s="2"/>
      <c r="EPG95" s="2"/>
      <c r="EPH95" s="2"/>
      <c r="EPI95" s="2"/>
      <c r="EPJ95" s="2"/>
      <c r="EPK95" s="2"/>
      <c r="EPL95" s="2"/>
      <c r="EPM95" s="2"/>
      <c r="EPN95" s="2"/>
      <c r="EPO95" s="2"/>
      <c r="EPP95" s="2"/>
      <c r="EPQ95" s="2"/>
      <c r="EPR95" s="2"/>
      <c r="EPS95" s="2"/>
      <c r="EPT95" s="2"/>
      <c r="EPU95" s="2"/>
      <c r="EPV95" s="2"/>
      <c r="EPW95" s="2"/>
      <c r="EPX95" s="2"/>
      <c r="EPY95" s="2"/>
      <c r="EPZ95" s="2"/>
      <c r="EQA95" s="2"/>
      <c r="EQB95" s="2"/>
      <c r="EQC95" s="2"/>
      <c r="EQD95" s="2"/>
      <c r="EQE95" s="2"/>
      <c r="EQF95" s="2"/>
      <c r="EQG95" s="2"/>
      <c r="EQH95" s="2"/>
      <c r="EQI95" s="2"/>
      <c r="EQJ95" s="2"/>
      <c r="EQK95" s="2"/>
      <c r="EQL95" s="2"/>
      <c r="EQM95" s="2"/>
      <c r="EQN95" s="2"/>
      <c r="EQO95" s="2"/>
      <c r="EQP95" s="2"/>
      <c r="EQQ95" s="2"/>
      <c r="EQR95" s="2"/>
      <c r="EQS95" s="2"/>
      <c r="EQT95" s="2"/>
      <c r="EQU95" s="2"/>
      <c r="EQV95" s="2"/>
      <c r="EQW95" s="2"/>
      <c r="EQX95" s="2"/>
      <c r="EQY95" s="2"/>
      <c r="EQZ95" s="2"/>
      <c r="ERA95" s="2"/>
      <c r="ERB95" s="2"/>
      <c r="ERC95" s="2"/>
      <c r="ERD95" s="2"/>
      <c r="ERE95" s="2"/>
      <c r="ERF95" s="2"/>
      <c r="ERG95" s="2"/>
      <c r="ERH95" s="2"/>
      <c r="ERI95" s="2"/>
      <c r="ERJ95" s="2"/>
      <c r="ERK95" s="2"/>
      <c r="ERL95" s="2"/>
      <c r="ERM95" s="2"/>
      <c r="ERN95" s="2"/>
      <c r="ERO95" s="2"/>
      <c r="ERP95" s="2"/>
      <c r="ERQ95" s="2"/>
      <c r="ERR95" s="2"/>
      <c r="ERS95" s="2"/>
      <c r="ERT95" s="2"/>
      <c r="ERU95" s="2"/>
      <c r="ERV95" s="2"/>
      <c r="ERW95" s="2"/>
      <c r="ERX95" s="2"/>
      <c r="ERY95" s="2"/>
      <c r="ERZ95" s="2"/>
      <c r="ESA95" s="2"/>
      <c r="ESB95" s="2"/>
      <c r="ESC95" s="2"/>
      <c r="ESD95" s="2"/>
      <c r="ESE95" s="2"/>
      <c r="ESF95" s="2"/>
      <c r="ESG95" s="2"/>
      <c r="ESH95" s="2"/>
      <c r="ESI95" s="2"/>
      <c r="ESJ95" s="2"/>
      <c r="ESK95" s="2"/>
      <c r="ESL95" s="2"/>
      <c r="ESM95" s="2"/>
      <c r="ESN95" s="2"/>
      <c r="ESO95" s="2"/>
      <c r="ESP95" s="2"/>
      <c r="ESQ95" s="2"/>
      <c r="ESR95" s="2"/>
      <c r="ESS95" s="2"/>
      <c r="EST95" s="2"/>
      <c r="ESU95" s="2"/>
      <c r="ESV95" s="2"/>
      <c r="ESW95" s="2"/>
      <c r="ESX95" s="2"/>
      <c r="ESY95" s="2"/>
      <c r="ESZ95" s="2"/>
      <c r="ETA95" s="2"/>
      <c r="ETB95" s="2"/>
      <c r="ETC95" s="2"/>
      <c r="ETD95" s="2"/>
      <c r="ETE95" s="2"/>
      <c r="ETF95" s="2"/>
      <c r="ETG95" s="2"/>
      <c r="ETH95" s="2"/>
      <c r="ETI95" s="2"/>
      <c r="ETJ95" s="2"/>
      <c r="ETK95" s="2"/>
      <c r="ETL95" s="2"/>
      <c r="ETM95" s="2"/>
      <c r="ETN95" s="2"/>
      <c r="ETO95" s="2"/>
      <c r="ETP95" s="2"/>
      <c r="ETQ95" s="2"/>
      <c r="ETR95" s="2"/>
      <c r="ETS95" s="2"/>
      <c r="ETT95" s="2"/>
      <c r="ETU95" s="2"/>
      <c r="ETV95" s="2"/>
      <c r="ETW95" s="2"/>
      <c r="ETX95" s="2"/>
      <c r="ETY95" s="2"/>
      <c r="ETZ95" s="2"/>
      <c r="EUA95" s="2"/>
      <c r="EUB95" s="2"/>
      <c r="EUC95" s="2"/>
      <c r="EUD95" s="2"/>
      <c r="EUE95" s="2"/>
      <c r="EUF95" s="2"/>
      <c r="EUG95" s="2"/>
      <c r="EUH95" s="2"/>
      <c r="EUI95" s="2"/>
      <c r="EUJ95" s="2"/>
      <c r="EUK95" s="2"/>
      <c r="EUL95" s="2"/>
      <c r="EUM95" s="2"/>
      <c r="EUN95" s="2"/>
      <c r="EUO95" s="2"/>
      <c r="EUP95" s="2"/>
      <c r="EUQ95" s="2"/>
      <c r="EUR95" s="2"/>
      <c r="EUS95" s="2"/>
      <c r="EUT95" s="2"/>
      <c r="EUU95" s="2"/>
      <c r="EUV95" s="2"/>
      <c r="EUW95" s="2"/>
      <c r="EUX95" s="2"/>
      <c r="EUY95" s="2"/>
      <c r="EUZ95" s="2"/>
      <c r="EVA95" s="2"/>
      <c r="EVB95" s="2"/>
      <c r="EVC95" s="2"/>
      <c r="EVD95" s="2"/>
      <c r="EVE95" s="2"/>
      <c r="EVF95" s="2"/>
      <c r="EVG95" s="2"/>
      <c r="EVH95" s="2"/>
      <c r="EVI95" s="2"/>
      <c r="EVJ95" s="2"/>
      <c r="EVK95" s="2"/>
      <c r="EVL95" s="2"/>
      <c r="EVM95" s="2"/>
      <c r="EVN95" s="2"/>
      <c r="EVO95" s="2"/>
      <c r="EVP95" s="2"/>
      <c r="EVQ95" s="2"/>
      <c r="EVR95" s="2"/>
      <c r="EVS95" s="2"/>
      <c r="EVT95" s="2"/>
      <c r="EVU95" s="2"/>
      <c r="EVV95" s="2"/>
      <c r="EVW95" s="2"/>
      <c r="EVX95" s="2"/>
      <c r="EVY95" s="2"/>
      <c r="EVZ95" s="2"/>
      <c r="EWA95" s="2"/>
      <c r="EWB95" s="2"/>
      <c r="EWC95" s="2"/>
      <c r="EWD95" s="2"/>
      <c r="EWE95" s="2"/>
      <c r="EWF95" s="2"/>
      <c r="EWG95" s="2"/>
      <c r="EWH95" s="2"/>
      <c r="EWI95" s="2"/>
      <c r="EWJ95" s="2"/>
      <c r="EWK95" s="2"/>
      <c r="EWL95" s="2"/>
      <c r="EWM95" s="2"/>
      <c r="EWN95" s="2"/>
      <c r="EWO95" s="2"/>
      <c r="EWP95" s="2"/>
      <c r="EWQ95" s="2"/>
      <c r="EWR95" s="2"/>
      <c r="EWS95" s="2"/>
      <c r="EWT95" s="2"/>
      <c r="EWU95" s="2"/>
      <c r="EWV95" s="2"/>
      <c r="EWW95" s="2"/>
      <c r="EWX95" s="2"/>
      <c r="EWY95" s="2"/>
      <c r="EWZ95" s="2"/>
      <c r="EXA95" s="2"/>
      <c r="EXB95" s="2"/>
      <c r="EXC95" s="2"/>
      <c r="EXD95" s="2"/>
      <c r="EXE95" s="2"/>
      <c r="EXF95" s="2"/>
      <c r="EXG95" s="2"/>
      <c r="EXH95" s="2"/>
      <c r="EXI95" s="2"/>
      <c r="EXJ95" s="2"/>
      <c r="EXK95" s="2"/>
      <c r="EXL95" s="2"/>
      <c r="EXM95" s="2"/>
      <c r="EXN95" s="2"/>
      <c r="EXO95" s="2"/>
      <c r="EXP95" s="2"/>
      <c r="EXQ95" s="2"/>
      <c r="EXR95" s="2"/>
      <c r="EXS95" s="2"/>
      <c r="EXT95" s="2"/>
      <c r="EXU95" s="2"/>
      <c r="EXV95" s="2"/>
      <c r="EXW95" s="2"/>
      <c r="EXX95" s="2"/>
      <c r="EXY95" s="2"/>
      <c r="EXZ95" s="2"/>
      <c r="EYA95" s="2"/>
      <c r="EYB95" s="2"/>
      <c r="EYC95" s="2"/>
      <c r="EYD95" s="2"/>
      <c r="EYE95" s="2"/>
      <c r="EYF95" s="2"/>
      <c r="EYG95" s="2"/>
      <c r="EYH95" s="2"/>
      <c r="EYI95" s="2"/>
      <c r="EYJ95" s="2"/>
      <c r="EYK95" s="2"/>
      <c r="EYL95" s="2"/>
      <c r="EYM95" s="2"/>
      <c r="EYN95" s="2"/>
      <c r="EYO95" s="2"/>
      <c r="EYP95" s="2"/>
      <c r="EYQ95" s="2"/>
      <c r="EYR95" s="2"/>
      <c r="EYS95" s="2"/>
      <c r="EYT95" s="2"/>
      <c r="EYU95" s="2"/>
      <c r="EYV95" s="2"/>
      <c r="EYW95" s="2"/>
      <c r="EYX95" s="2"/>
      <c r="EYY95" s="2"/>
      <c r="EYZ95" s="2"/>
      <c r="EZA95" s="2"/>
      <c r="EZB95" s="2"/>
      <c r="EZC95" s="2"/>
      <c r="EZD95" s="2"/>
      <c r="EZE95" s="2"/>
      <c r="EZF95" s="2"/>
      <c r="EZG95" s="2"/>
      <c r="EZH95" s="2"/>
      <c r="EZI95" s="2"/>
      <c r="EZJ95" s="2"/>
      <c r="EZK95" s="2"/>
      <c r="EZL95" s="2"/>
      <c r="EZM95" s="2"/>
      <c r="EZN95" s="2"/>
      <c r="EZO95" s="2"/>
      <c r="EZP95" s="2"/>
      <c r="EZQ95" s="2"/>
      <c r="EZR95" s="2"/>
      <c r="EZS95" s="2"/>
      <c r="EZT95" s="2"/>
      <c r="EZU95" s="2"/>
      <c r="EZV95" s="2"/>
      <c r="EZW95" s="2"/>
      <c r="EZX95" s="2"/>
      <c r="EZY95" s="2"/>
      <c r="EZZ95" s="2"/>
      <c r="FAA95" s="2"/>
      <c r="FAB95" s="2"/>
      <c r="FAC95" s="2"/>
      <c r="FAD95" s="2"/>
      <c r="FAE95" s="2"/>
      <c r="FAF95" s="2"/>
      <c r="FAG95" s="2"/>
      <c r="FAH95" s="2"/>
      <c r="FAI95" s="2"/>
      <c r="FAJ95" s="2"/>
      <c r="FAK95" s="2"/>
      <c r="FAL95" s="2"/>
      <c r="FAM95" s="2"/>
      <c r="FAN95" s="2"/>
      <c r="FAO95" s="2"/>
      <c r="FAP95" s="2"/>
      <c r="FAQ95" s="2"/>
      <c r="FAR95" s="2"/>
      <c r="FAS95" s="2"/>
      <c r="FAT95" s="2"/>
      <c r="FAU95" s="2"/>
      <c r="FAV95" s="2"/>
      <c r="FAW95" s="2"/>
      <c r="FAX95" s="2"/>
      <c r="FAY95" s="2"/>
      <c r="FAZ95" s="2"/>
      <c r="FBA95" s="2"/>
      <c r="FBB95" s="2"/>
      <c r="FBC95" s="2"/>
      <c r="FBD95" s="2"/>
      <c r="FBE95" s="2"/>
      <c r="FBF95" s="2"/>
      <c r="FBG95" s="2"/>
      <c r="FBH95" s="2"/>
      <c r="FBI95" s="2"/>
      <c r="FBJ95" s="2"/>
      <c r="FBK95" s="2"/>
      <c r="FBL95" s="2"/>
      <c r="FBM95" s="2"/>
      <c r="FBN95" s="2"/>
      <c r="FBO95" s="2"/>
      <c r="FBP95" s="2"/>
      <c r="FBQ95" s="2"/>
      <c r="FBR95" s="2"/>
      <c r="FBS95" s="2"/>
      <c r="FBT95" s="2"/>
      <c r="FBU95" s="2"/>
      <c r="FBV95" s="2"/>
      <c r="FBW95" s="2"/>
      <c r="FBX95" s="2"/>
      <c r="FBY95" s="2"/>
      <c r="FBZ95" s="2"/>
      <c r="FCA95" s="2"/>
      <c r="FCB95" s="2"/>
      <c r="FCC95" s="2"/>
      <c r="FCD95" s="2"/>
      <c r="FCE95" s="2"/>
      <c r="FCF95" s="2"/>
      <c r="FCG95" s="2"/>
      <c r="FCH95" s="2"/>
      <c r="FCI95" s="2"/>
      <c r="FCJ95" s="2"/>
      <c r="FCK95" s="2"/>
      <c r="FCL95" s="2"/>
      <c r="FCM95" s="2"/>
      <c r="FCN95" s="2"/>
      <c r="FCO95" s="2"/>
      <c r="FCP95" s="2"/>
      <c r="FCQ95" s="2"/>
      <c r="FCR95" s="2"/>
      <c r="FCS95" s="2"/>
      <c r="FCT95" s="2"/>
      <c r="FCU95" s="2"/>
      <c r="FCV95" s="2"/>
      <c r="FCW95" s="2"/>
      <c r="FCX95" s="2"/>
      <c r="FCY95" s="2"/>
      <c r="FCZ95" s="2"/>
      <c r="FDA95" s="2"/>
      <c r="FDB95" s="2"/>
      <c r="FDC95" s="2"/>
      <c r="FDD95" s="2"/>
      <c r="FDE95" s="2"/>
      <c r="FDF95" s="2"/>
      <c r="FDG95" s="2"/>
      <c r="FDH95" s="2"/>
      <c r="FDI95" s="2"/>
      <c r="FDJ95" s="2"/>
      <c r="FDK95" s="2"/>
      <c r="FDL95" s="2"/>
      <c r="FDM95" s="2"/>
      <c r="FDN95" s="2"/>
      <c r="FDO95" s="2"/>
      <c r="FDP95" s="2"/>
      <c r="FDQ95" s="2"/>
      <c r="FDR95" s="2"/>
      <c r="FDS95" s="2"/>
      <c r="FDT95" s="2"/>
      <c r="FDU95" s="2"/>
      <c r="FDV95" s="2"/>
      <c r="FDW95" s="2"/>
      <c r="FDX95" s="2"/>
      <c r="FDY95" s="2"/>
      <c r="FDZ95" s="2"/>
      <c r="FEA95" s="2"/>
      <c r="FEB95" s="2"/>
      <c r="FEC95" s="2"/>
      <c r="FED95" s="2"/>
      <c r="FEE95" s="2"/>
      <c r="FEF95" s="2"/>
      <c r="FEG95" s="2"/>
      <c r="FEH95" s="2"/>
      <c r="FEI95" s="2"/>
      <c r="FEJ95" s="2"/>
      <c r="FEK95" s="2"/>
      <c r="FEL95" s="2"/>
      <c r="FEM95" s="2"/>
      <c r="FEN95" s="2"/>
      <c r="FEO95" s="2"/>
      <c r="FEP95" s="2"/>
      <c r="FEQ95" s="2"/>
      <c r="FER95" s="2"/>
      <c r="FES95" s="2"/>
      <c r="FET95" s="2"/>
      <c r="FEU95" s="2"/>
      <c r="FEV95" s="2"/>
      <c r="FEW95" s="2"/>
      <c r="FEX95" s="2"/>
      <c r="FEY95" s="2"/>
      <c r="FEZ95" s="2"/>
      <c r="FFA95" s="2"/>
      <c r="FFB95" s="2"/>
      <c r="FFC95" s="2"/>
      <c r="FFD95" s="2"/>
      <c r="FFE95" s="2"/>
      <c r="FFF95" s="2"/>
      <c r="FFG95" s="2"/>
      <c r="FFH95" s="2"/>
      <c r="FFI95" s="2"/>
      <c r="FFJ95" s="2"/>
      <c r="FFK95" s="2"/>
      <c r="FFL95" s="2"/>
      <c r="FFM95" s="2"/>
      <c r="FFN95" s="2"/>
      <c r="FFO95" s="2"/>
      <c r="FFP95" s="2"/>
      <c r="FFQ95" s="2"/>
      <c r="FFR95" s="2"/>
      <c r="FFS95" s="2"/>
      <c r="FFT95" s="2"/>
      <c r="FFU95" s="2"/>
      <c r="FFV95" s="2"/>
      <c r="FFW95" s="2"/>
      <c r="FFX95" s="2"/>
      <c r="FFY95" s="2"/>
      <c r="FFZ95" s="2"/>
      <c r="FGA95" s="2"/>
      <c r="FGB95" s="2"/>
      <c r="FGC95" s="2"/>
      <c r="FGD95" s="2"/>
      <c r="FGE95" s="2"/>
      <c r="FGF95" s="2"/>
      <c r="FGG95" s="2"/>
      <c r="FGH95" s="2"/>
      <c r="FGI95" s="2"/>
      <c r="FGJ95" s="2"/>
      <c r="FGK95" s="2"/>
      <c r="FGL95" s="2"/>
      <c r="FGM95" s="2"/>
      <c r="FGN95" s="2"/>
      <c r="FGO95" s="2"/>
      <c r="FGP95" s="2"/>
      <c r="FGQ95" s="2"/>
      <c r="FGR95" s="2"/>
      <c r="FGS95" s="2"/>
      <c r="FGT95" s="2"/>
      <c r="FGU95" s="2"/>
      <c r="FGV95" s="2"/>
      <c r="FGW95" s="2"/>
      <c r="FGX95" s="2"/>
      <c r="FGY95" s="2"/>
      <c r="FGZ95" s="2"/>
      <c r="FHA95" s="2"/>
      <c r="FHB95" s="2"/>
      <c r="FHC95" s="2"/>
      <c r="FHD95" s="2"/>
      <c r="FHE95" s="2"/>
      <c r="FHF95" s="2"/>
      <c r="FHG95" s="2"/>
      <c r="FHH95" s="2"/>
      <c r="FHI95" s="2"/>
      <c r="FHJ95" s="2"/>
      <c r="FHK95" s="2"/>
      <c r="FHL95" s="2"/>
      <c r="FHM95" s="2"/>
      <c r="FHN95" s="2"/>
      <c r="FHO95" s="2"/>
      <c r="FHP95" s="2"/>
      <c r="FHQ95" s="2"/>
      <c r="FHR95" s="2"/>
      <c r="FHS95" s="2"/>
      <c r="FHT95" s="2"/>
      <c r="FHU95" s="2"/>
      <c r="FHV95" s="2"/>
      <c r="FHW95" s="2"/>
      <c r="FHX95" s="2"/>
      <c r="FHY95" s="2"/>
      <c r="FHZ95" s="2"/>
      <c r="FIA95" s="2"/>
      <c r="FIB95" s="2"/>
      <c r="FIC95" s="2"/>
      <c r="FID95" s="2"/>
      <c r="FIE95" s="2"/>
      <c r="FIF95" s="2"/>
      <c r="FIG95" s="2"/>
      <c r="FIH95" s="2"/>
      <c r="FII95" s="2"/>
      <c r="FIJ95" s="2"/>
      <c r="FIK95" s="2"/>
      <c r="FIL95" s="2"/>
      <c r="FIM95" s="2"/>
      <c r="FIN95" s="2"/>
      <c r="FIO95" s="2"/>
      <c r="FIP95" s="2"/>
      <c r="FIQ95" s="2"/>
      <c r="FIR95" s="2"/>
      <c r="FIS95" s="2"/>
      <c r="FIT95" s="2"/>
      <c r="FIU95" s="2"/>
      <c r="FIV95" s="2"/>
      <c r="FIW95" s="2"/>
      <c r="FIX95" s="2"/>
      <c r="FIY95" s="2"/>
      <c r="FIZ95" s="2"/>
      <c r="FJA95" s="2"/>
      <c r="FJB95" s="2"/>
      <c r="FJC95" s="2"/>
      <c r="FJD95" s="2"/>
      <c r="FJE95" s="2"/>
      <c r="FJF95" s="2"/>
      <c r="FJG95" s="2"/>
      <c r="FJH95" s="2"/>
      <c r="FJI95" s="2"/>
      <c r="FJJ95" s="2"/>
      <c r="FJK95" s="2"/>
      <c r="FJL95" s="2"/>
      <c r="FJM95" s="2"/>
      <c r="FJN95" s="2"/>
      <c r="FJO95" s="2"/>
      <c r="FJP95" s="2"/>
      <c r="FJQ95" s="2"/>
      <c r="FJR95" s="2"/>
      <c r="FJS95" s="2"/>
      <c r="FJT95" s="2"/>
      <c r="FJU95" s="2"/>
      <c r="FJV95" s="2"/>
      <c r="FJW95" s="2"/>
      <c r="FJX95" s="2"/>
      <c r="FJY95" s="2"/>
      <c r="FJZ95" s="2"/>
      <c r="FKA95" s="2"/>
      <c r="FKB95" s="2"/>
      <c r="FKC95" s="2"/>
      <c r="FKD95" s="2"/>
      <c r="FKE95" s="2"/>
      <c r="FKF95" s="2"/>
      <c r="FKG95" s="2"/>
      <c r="FKH95" s="2"/>
      <c r="FKI95" s="2"/>
      <c r="FKJ95" s="2"/>
      <c r="FKK95" s="2"/>
      <c r="FKL95" s="2"/>
      <c r="FKM95" s="2"/>
      <c r="FKN95" s="2"/>
      <c r="FKO95" s="2"/>
      <c r="FKP95" s="2"/>
      <c r="FKQ95" s="2"/>
      <c r="FKR95" s="2"/>
      <c r="FKS95" s="2"/>
      <c r="FKT95" s="2"/>
      <c r="FKU95" s="2"/>
      <c r="FKV95" s="2"/>
      <c r="FKW95" s="2"/>
      <c r="FKX95" s="2"/>
      <c r="FKY95" s="2"/>
      <c r="FKZ95" s="2"/>
      <c r="FLA95" s="2"/>
      <c r="FLB95" s="2"/>
      <c r="FLC95" s="2"/>
      <c r="FLD95" s="2"/>
      <c r="FLE95" s="2"/>
      <c r="FLF95" s="2"/>
      <c r="FLG95" s="2"/>
      <c r="FLH95" s="2"/>
      <c r="FLI95" s="2"/>
      <c r="FLJ95" s="2"/>
      <c r="FLK95" s="2"/>
      <c r="FLL95" s="2"/>
      <c r="FLM95" s="2"/>
      <c r="FLN95" s="2"/>
      <c r="FLO95" s="2"/>
      <c r="FLP95" s="2"/>
      <c r="FLQ95" s="2"/>
      <c r="FLR95" s="2"/>
      <c r="FLS95" s="2"/>
      <c r="FLT95" s="2"/>
      <c r="FLU95" s="2"/>
      <c r="FLV95" s="2"/>
      <c r="FLW95" s="2"/>
      <c r="FLX95" s="2"/>
      <c r="FLY95" s="2"/>
      <c r="FLZ95" s="2"/>
      <c r="FMA95" s="2"/>
      <c r="FMB95" s="2"/>
      <c r="FMC95" s="2"/>
      <c r="FMD95" s="2"/>
      <c r="FME95" s="2"/>
      <c r="FMF95" s="2"/>
      <c r="FMG95" s="2"/>
      <c r="FMH95" s="2"/>
      <c r="FMI95" s="2"/>
      <c r="FMJ95" s="2"/>
      <c r="FMK95" s="2"/>
      <c r="FML95" s="2"/>
      <c r="FMM95" s="2"/>
      <c r="FMN95" s="2"/>
      <c r="FMO95" s="2"/>
      <c r="FMP95" s="2"/>
      <c r="FMQ95" s="2"/>
      <c r="FMR95" s="2"/>
      <c r="FMS95" s="2"/>
      <c r="FMT95" s="2"/>
      <c r="FMU95" s="2"/>
      <c r="FMV95" s="2"/>
      <c r="FMW95" s="2"/>
      <c r="FMX95" s="2"/>
      <c r="FMY95" s="2"/>
      <c r="FMZ95" s="2"/>
      <c r="FNA95" s="2"/>
      <c r="FNB95" s="2"/>
      <c r="FNC95" s="2"/>
      <c r="FND95" s="2"/>
      <c r="FNE95" s="2"/>
      <c r="FNF95" s="2"/>
      <c r="FNG95" s="2"/>
      <c r="FNH95" s="2"/>
      <c r="FNI95" s="2"/>
      <c r="FNJ95" s="2"/>
      <c r="FNK95" s="2"/>
      <c r="FNL95" s="2"/>
      <c r="FNM95" s="2"/>
      <c r="FNN95" s="2"/>
      <c r="FNO95" s="2"/>
      <c r="FNP95" s="2"/>
      <c r="FNQ95" s="2"/>
      <c r="FNR95" s="2"/>
      <c r="FNS95" s="2"/>
      <c r="FNT95" s="2"/>
      <c r="FNU95" s="2"/>
      <c r="FNV95" s="2"/>
      <c r="FNW95" s="2"/>
      <c r="FNX95" s="2"/>
      <c r="FNY95" s="2"/>
      <c r="FNZ95" s="2"/>
      <c r="FOA95" s="2"/>
      <c r="FOB95" s="2"/>
      <c r="FOC95" s="2"/>
      <c r="FOD95" s="2"/>
      <c r="FOE95" s="2"/>
      <c r="FOF95" s="2"/>
      <c r="FOG95" s="2"/>
      <c r="FOH95" s="2"/>
      <c r="FOI95" s="2"/>
      <c r="FOJ95" s="2"/>
      <c r="FOK95" s="2"/>
      <c r="FOL95" s="2"/>
      <c r="FOM95" s="2"/>
      <c r="FON95" s="2"/>
      <c r="FOO95" s="2"/>
      <c r="FOP95" s="2"/>
      <c r="FOQ95" s="2"/>
      <c r="FOR95" s="2"/>
      <c r="FOS95" s="2"/>
      <c r="FOT95" s="2"/>
      <c r="FOU95" s="2"/>
      <c r="FOV95" s="2"/>
      <c r="FOW95" s="2"/>
      <c r="FOX95" s="2"/>
      <c r="FOY95" s="2"/>
      <c r="FOZ95" s="2"/>
      <c r="FPA95" s="2"/>
      <c r="FPB95" s="2"/>
      <c r="FPC95" s="2"/>
      <c r="FPD95" s="2"/>
      <c r="FPE95" s="2"/>
      <c r="FPF95" s="2"/>
      <c r="FPG95" s="2"/>
      <c r="FPH95" s="2"/>
      <c r="FPI95" s="2"/>
      <c r="FPJ95" s="2"/>
      <c r="FPK95" s="2"/>
      <c r="FPL95" s="2"/>
      <c r="FPM95" s="2"/>
      <c r="FPN95" s="2"/>
      <c r="FPO95" s="2"/>
      <c r="FPP95" s="2"/>
      <c r="FPQ95" s="2"/>
      <c r="FPR95" s="2"/>
      <c r="FPS95" s="2"/>
      <c r="FPT95" s="2"/>
      <c r="FPU95" s="2"/>
      <c r="FPV95" s="2"/>
      <c r="FPW95" s="2"/>
      <c r="FPX95" s="2"/>
      <c r="FPY95" s="2"/>
      <c r="FPZ95" s="2"/>
      <c r="FQA95" s="2"/>
      <c r="FQB95" s="2"/>
      <c r="FQC95" s="2"/>
      <c r="FQD95" s="2"/>
      <c r="FQE95" s="2"/>
      <c r="FQF95" s="2"/>
      <c r="FQG95" s="2"/>
      <c r="FQH95" s="2"/>
      <c r="FQI95" s="2"/>
      <c r="FQJ95" s="2"/>
      <c r="FQK95" s="2"/>
      <c r="FQL95" s="2"/>
      <c r="FQM95" s="2"/>
      <c r="FQN95" s="2"/>
      <c r="FQO95" s="2"/>
      <c r="FQP95" s="2"/>
      <c r="FQQ95" s="2"/>
      <c r="FQR95" s="2"/>
      <c r="FQS95" s="2"/>
      <c r="FQT95" s="2"/>
      <c r="FQU95" s="2"/>
      <c r="FQV95" s="2"/>
      <c r="FQW95" s="2"/>
      <c r="FQX95" s="2"/>
      <c r="FQY95" s="2"/>
      <c r="FQZ95" s="2"/>
      <c r="FRA95" s="2"/>
      <c r="FRB95" s="2"/>
      <c r="FRC95" s="2"/>
      <c r="FRD95" s="2"/>
      <c r="FRE95" s="2"/>
      <c r="FRF95" s="2"/>
      <c r="FRG95" s="2"/>
      <c r="FRH95" s="2"/>
      <c r="FRI95" s="2"/>
      <c r="FRJ95" s="2"/>
      <c r="FRK95" s="2"/>
      <c r="FRL95" s="2"/>
      <c r="FRM95" s="2"/>
      <c r="FRN95" s="2"/>
      <c r="FRO95" s="2"/>
      <c r="FRP95" s="2"/>
      <c r="FRQ95" s="2"/>
      <c r="FRR95" s="2"/>
      <c r="FRS95" s="2"/>
      <c r="FRT95" s="2"/>
      <c r="FRU95" s="2"/>
      <c r="FRV95" s="2"/>
      <c r="FRW95" s="2"/>
      <c r="FRX95" s="2"/>
      <c r="FRY95" s="2"/>
      <c r="FRZ95" s="2"/>
      <c r="FSA95" s="2"/>
      <c r="FSB95" s="2"/>
      <c r="FSC95" s="2"/>
      <c r="FSD95" s="2"/>
      <c r="FSE95" s="2"/>
      <c r="FSF95" s="2"/>
      <c r="FSG95" s="2"/>
      <c r="FSH95" s="2"/>
      <c r="FSI95" s="2"/>
      <c r="FSJ95" s="2"/>
      <c r="FSK95" s="2"/>
      <c r="FSL95" s="2"/>
      <c r="FSM95" s="2"/>
      <c r="FSN95" s="2"/>
      <c r="FSO95" s="2"/>
      <c r="FSP95" s="2"/>
      <c r="FSQ95" s="2"/>
      <c r="FSR95" s="2"/>
      <c r="FSS95" s="2"/>
      <c r="FST95" s="2"/>
      <c r="FSU95" s="2"/>
      <c r="FSV95" s="2"/>
      <c r="FSW95" s="2"/>
      <c r="FSX95" s="2"/>
      <c r="FSY95" s="2"/>
      <c r="FSZ95" s="2"/>
      <c r="FTA95" s="2"/>
      <c r="FTB95" s="2"/>
      <c r="FTC95" s="2"/>
      <c r="FTD95" s="2"/>
      <c r="FTE95" s="2"/>
      <c r="FTF95" s="2"/>
      <c r="FTG95" s="2"/>
      <c r="FTH95" s="2"/>
      <c r="FTI95" s="2"/>
      <c r="FTJ95" s="2"/>
      <c r="FTK95" s="2"/>
      <c r="FTL95" s="2"/>
      <c r="FTM95" s="2"/>
      <c r="FTN95" s="2"/>
      <c r="FTO95" s="2"/>
      <c r="FTP95" s="2"/>
      <c r="FTQ95" s="2"/>
      <c r="FTR95" s="2"/>
      <c r="FTS95" s="2"/>
      <c r="FTT95" s="2"/>
      <c r="FTU95" s="2"/>
      <c r="FTV95" s="2"/>
      <c r="FTW95" s="2"/>
      <c r="FTX95" s="2"/>
      <c r="FTY95" s="2"/>
      <c r="FTZ95" s="2"/>
      <c r="FUA95" s="2"/>
      <c r="FUB95" s="2"/>
      <c r="FUC95" s="2"/>
      <c r="FUD95" s="2"/>
      <c r="FUE95" s="2"/>
      <c r="FUF95" s="2"/>
      <c r="FUG95" s="2"/>
      <c r="FUH95" s="2"/>
      <c r="FUI95" s="2"/>
      <c r="FUJ95" s="2"/>
      <c r="FUK95" s="2"/>
      <c r="FUL95" s="2"/>
      <c r="FUM95" s="2"/>
      <c r="FUN95" s="2"/>
      <c r="FUO95" s="2"/>
      <c r="FUP95" s="2"/>
      <c r="FUQ95" s="2"/>
      <c r="FUR95" s="2"/>
      <c r="FUS95" s="2"/>
      <c r="FUT95" s="2"/>
      <c r="FUU95" s="2"/>
      <c r="FUV95" s="2"/>
      <c r="FUW95" s="2"/>
      <c r="FUX95" s="2"/>
      <c r="FUY95" s="2"/>
      <c r="FUZ95" s="2"/>
      <c r="FVA95" s="2"/>
      <c r="FVB95" s="2"/>
      <c r="FVC95" s="2"/>
      <c r="FVD95" s="2"/>
      <c r="FVE95" s="2"/>
      <c r="FVF95" s="2"/>
      <c r="FVG95" s="2"/>
      <c r="FVH95" s="2"/>
      <c r="FVI95" s="2"/>
      <c r="FVJ95" s="2"/>
      <c r="FVK95" s="2"/>
      <c r="FVL95" s="2"/>
      <c r="FVM95" s="2"/>
      <c r="FVN95" s="2"/>
      <c r="FVO95" s="2"/>
      <c r="FVP95" s="2"/>
      <c r="FVQ95" s="2"/>
      <c r="FVR95" s="2"/>
      <c r="FVS95" s="2"/>
      <c r="FVT95" s="2"/>
      <c r="FVU95" s="2"/>
      <c r="FVV95" s="2"/>
      <c r="FVW95" s="2"/>
      <c r="FVX95" s="2"/>
      <c r="FVY95" s="2"/>
      <c r="FVZ95" s="2"/>
      <c r="FWA95" s="2"/>
      <c r="FWB95" s="2"/>
      <c r="FWC95" s="2"/>
      <c r="FWD95" s="2"/>
      <c r="FWE95" s="2"/>
      <c r="FWF95" s="2"/>
      <c r="FWG95" s="2"/>
      <c r="FWH95" s="2"/>
      <c r="FWI95" s="2"/>
      <c r="FWJ95" s="2"/>
      <c r="FWK95" s="2"/>
      <c r="FWL95" s="2"/>
      <c r="FWM95" s="2"/>
      <c r="FWN95" s="2"/>
      <c r="FWO95" s="2"/>
      <c r="FWP95" s="2"/>
      <c r="FWQ95" s="2"/>
      <c r="FWR95" s="2"/>
      <c r="FWS95" s="2"/>
      <c r="FWT95" s="2"/>
      <c r="FWU95" s="2"/>
      <c r="FWV95" s="2"/>
      <c r="FWW95" s="2"/>
      <c r="FWX95" s="2"/>
      <c r="FWY95" s="2"/>
      <c r="FWZ95" s="2"/>
      <c r="FXA95" s="2"/>
      <c r="FXB95" s="2"/>
      <c r="FXC95" s="2"/>
      <c r="FXD95" s="2"/>
      <c r="FXE95" s="2"/>
      <c r="FXF95" s="2"/>
      <c r="FXG95" s="2"/>
      <c r="FXH95" s="2"/>
      <c r="FXI95" s="2"/>
      <c r="FXJ95" s="2"/>
      <c r="FXK95" s="2"/>
      <c r="FXL95" s="2"/>
      <c r="FXM95" s="2"/>
      <c r="FXN95" s="2"/>
      <c r="FXO95" s="2"/>
      <c r="FXP95" s="2"/>
      <c r="FXQ95" s="2"/>
      <c r="FXR95" s="2"/>
      <c r="FXS95" s="2"/>
      <c r="FXT95" s="2"/>
      <c r="FXU95" s="2"/>
      <c r="FXV95" s="2"/>
      <c r="FXW95" s="2"/>
      <c r="FXX95" s="2"/>
      <c r="FXY95" s="2"/>
      <c r="FXZ95" s="2"/>
      <c r="FYA95" s="2"/>
      <c r="FYB95" s="2"/>
      <c r="FYC95" s="2"/>
      <c r="FYD95" s="2"/>
      <c r="FYE95" s="2"/>
      <c r="FYF95" s="2"/>
      <c r="FYG95" s="2"/>
      <c r="FYH95" s="2"/>
      <c r="FYI95" s="2"/>
      <c r="FYJ95" s="2"/>
      <c r="FYK95" s="2"/>
      <c r="FYL95" s="2"/>
      <c r="FYM95" s="2"/>
      <c r="FYN95" s="2"/>
      <c r="FYO95" s="2"/>
      <c r="FYP95" s="2"/>
      <c r="FYQ95" s="2"/>
      <c r="FYR95" s="2"/>
      <c r="FYS95" s="2"/>
      <c r="FYT95" s="2"/>
      <c r="FYU95" s="2"/>
      <c r="FYV95" s="2"/>
      <c r="FYW95" s="2"/>
      <c r="FYX95" s="2"/>
      <c r="FYY95" s="2"/>
      <c r="FYZ95" s="2"/>
      <c r="FZA95" s="2"/>
      <c r="FZB95" s="2"/>
      <c r="FZC95" s="2"/>
      <c r="FZD95" s="2"/>
      <c r="FZE95" s="2"/>
      <c r="FZF95" s="2"/>
      <c r="FZG95" s="2"/>
      <c r="FZH95" s="2"/>
      <c r="FZI95" s="2"/>
      <c r="FZJ95" s="2"/>
      <c r="FZK95" s="2"/>
      <c r="FZL95" s="2"/>
      <c r="FZM95" s="2"/>
      <c r="FZN95" s="2"/>
      <c r="FZO95" s="2"/>
      <c r="FZP95" s="2"/>
      <c r="FZQ95" s="2"/>
      <c r="FZR95" s="2"/>
      <c r="FZS95" s="2"/>
      <c r="FZT95" s="2"/>
      <c r="FZU95" s="2"/>
      <c r="FZV95" s="2"/>
      <c r="FZW95" s="2"/>
      <c r="FZX95" s="2"/>
      <c r="FZY95" s="2"/>
      <c r="FZZ95" s="2"/>
      <c r="GAA95" s="2"/>
      <c r="GAB95" s="2"/>
      <c r="GAC95" s="2"/>
      <c r="GAD95" s="2"/>
      <c r="GAE95" s="2"/>
      <c r="GAF95" s="2"/>
      <c r="GAG95" s="2"/>
      <c r="GAH95" s="2"/>
      <c r="GAI95" s="2"/>
      <c r="GAJ95" s="2"/>
      <c r="GAK95" s="2"/>
      <c r="GAL95" s="2"/>
      <c r="GAM95" s="2"/>
      <c r="GAN95" s="2"/>
      <c r="GAO95" s="2"/>
      <c r="GAP95" s="2"/>
      <c r="GAQ95" s="2"/>
      <c r="GAR95" s="2"/>
      <c r="GAS95" s="2"/>
      <c r="GAT95" s="2"/>
      <c r="GAU95" s="2"/>
      <c r="GAV95" s="2"/>
      <c r="GAW95" s="2"/>
      <c r="GAX95" s="2"/>
      <c r="GAY95" s="2"/>
      <c r="GAZ95" s="2"/>
      <c r="GBA95" s="2"/>
      <c r="GBB95" s="2"/>
      <c r="GBC95" s="2"/>
      <c r="GBD95" s="2"/>
      <c r="GBE95" s="2"/>
      <c r="GBF95" s="2"/>
      <c r="GBG95" s="2"/>
      <c r="GBH95" s="2"/>
      <c r="GBI95" s="2"/>
      <c r="GBJ95" s="2"/>
      <c r="GBK95" s="2"/>
      <c r="GBL95" s="2"/>
      <c r="GBM95" s="2"/>
      <c r="GBN95" s="2"/>
      <c r="GBO95" s="2"/>
      <c r="GBP95" s="2"/>
      <c r="GBQ95" s="2"/>
      <c r="GBR95" s="2"/>
      <c r="GBS95" s="2"/>
      <c r="GBT95" s="2"/>
      <c r="GBU95" s="2"/>
      <c r="GBV95" s="2"/>
      <c r="GBW95" s="2"/>
      <c r="GBX95" s="2"/>
      <c r="GBY95" s="2"/>
      <c r="GBZ95" s="2"/>
      <c r="GCA95" s="2"/>
      <c r="GCB95" s="2"/>
      <c r="GCC95" s="2"/>
      <c r="GCD95" s="2"/>
      <c r="GCE95" s="2"/>
      <c r="GCF95" s="2"/>
      <c r="GCG95" s="2"/>
      <c r="GCH95" s="2"/>
      <c r="GCI95" s="2"/>
      <c r="GCJ95" s="2"/>
      <c r="GCK95" s="2"/>
      <c r="GCL95" s="2"/>
      <c r="GCM95" s="2"/>
      <c r="GCN95" s="2"/>
      <c r="GCO95" s="2"/>
      <c r="GCP95" s="2"/>
      <c r="GCQ95" s="2"/>
      <c r="GCR95" s="2"/>
      <c r="GCS95" s="2"/>
      <c r="GCT95" s="2"/>
      <c r="GCU95" s="2"/>
      <c r="GCV95" s="2"/>
      <c r="GCW95" s="2"/>
      <c r="GCX95" s="2"/>
      <c r="GCY95" s="2"/>
      <c r="GCZ95" s="2"/>
      <c r="GDA95" s="2"/>
      <c r="GDB95" s="2"/>
      <c r="GDC95" s="2"/>
      <c r="GDD95" s="2"/>
      <c r="GDE95" s="2"/>
      <c r="GDF95" s="2"/>
      <c r="GDG95" s="2"/>
      <c r="GDH95" s="2"/>
      <c r="GDI95" s="2"/>
      <c r="GDJ95" s="2"/>
      <c r="GDK95" s="2"/>
      <c r="GDL95" s="2"/>
      <c r="GDM95" s="2"/>
      <c r="GDN95" s="2"/>
      <c r="GDO95" s="2"/>
      <c r="GDP95" s="2"/>
      <c r="GDQ95" s="2"/>
      <c r="GDR95" s="2"/>
      <c r="GDS95" s="2"/>
      <c r="GDT95" s="2"/>
      <c r="GDU95" s="2"/>
      <c r="GDV95" s="2"/>
      <c r="GDW95" s="2"/>
      <c r="GDX95" s="2"/>
      <c r="GDY95" s="2"/>
      <c r="GDZ95" s="2"/>
      <c r="GEA95" s="2"/>
      <c r="GEB95" s="2"/>
      <c r="GEC95" s="2"/>
      <c r="GED95" s="2"/>
      <c r="GEE95" s="2"/>
      <c r="GEF95" s="2"/>
      <c r="GEG95" s="2"/>
      <c r="GEH95" s="2"/>
      <c r="GEI95" s="2"/>
      <c r="GEJ95" s="2"/>
      <c r="GEK95" s="2"/>
      <c r="GEL95" s="2"/>
      <c r="GEM95" s="2"/>
      <c r="GEN95" s="2"/>
      <c r="GEO95" s="2"/>
      <c r="GEP95" s="2"/>
      <c r="GEQ95" s="2"/>
      <c r="GER95" s="2"/>
      <c r="GES95" s="2"/>
      <c r="GET95" s="2"/>
      <c r="GEU95" s="2"/>
      <c r="GEV95" s="2"/>
      <c r="GEW95" s="2"/>
      <c r="GEX95" s="2"/>
      <c r="GEY95" s="2"/>
      <c r="GEZ95" s="2"/>
      <c r="GFA95" s="2"/>
      <c r="GFB95" s="2"/>
      <c r="GFC95" s="2"/>
      <c r="GFD95" s="2"/>
      <c r="GFE95" s="2"/>
      <c r="GFF95" s="2"/>
      <c r="GFG95" s="2"/>
      <c r="GFH95" s="2"/>
      <c r="GFI95" s="2"/>
      <c r="GFJ95" s="2"/>
      <c r="GFK95" s="2"/>
      <c r="GFL95" s="2"/>
      <c r="GFM95" s="2"/>
      <c r="GFN95" s="2"/>
      <c r="GFO95" s="2"/>
      <c r="GFP95" s="2"/>
      <c r="GFQ95" s="2"/>
      <c r="GFR95" s="2"/>
      <c r="GFS95" s="2"/>
      <c r="GFT95" s="2"/>
      <c r="GFU95" s="2"/>
      <c r="GFV95" s="2"/>
      <c r="GFW95" s="2"/>
      <c r="GFX95" s="2"/>
      <c r="GFY95" s="2"/>
      <c r="GFZ95" s="2"/>
      <c r="GGA95" s="2"/>
      <c r="GGB95" s="2"/>
      <c r="GGC95" s="2"/>
      <c r="GGD95" s="2"/>
      <c r="GGE95" s="2"/>
      <c r="GGF95" s="2"/>
      <c r="GGG95" s="2"/>
      <c r="GGH95" s="2"/>
      <c r="GGI95" s="2"/>
      <c r="GGJ95" s="2"/>
      <c r="GGK95" s="2"/>
      <c r="GGL95" s="2"/>
      <c r="GGM95" s="2"/>
      <c r="GGN95" s="2"/>
      <c r="GGO95" s="2"/>
      <c r="GGP95" s="2"/>
      <c r="GGQ95" s="2"/>
      <c r="GGR95" s="2"/>
      <c r="GGS95" s="2"/>
      <c r="GGT95" s="2"/>
      <c r="GGU95" s="2"/>
      <c r="GGV95" s="2"/>
      <c r="GGW95" s="2"/>
      <c r="GGX95" s="2"/>
      <c r="GGY95" s="2"/>
      <c r="GGZ95" s="2"/>
      <c r="GHA95" s="2"/>
      <c r="GHB95" s="2"/>
      <c r="GHC95" s="2"/>
      <c r="GHD95" s="2"/>
      <c r="GHE95" s="2"/>
      <c r="GHF95" s="2"/>
      <c r="GHG95" s="2"/>
      <c r="GHH95" s="2"/>
      <c r="GHI95" s="2"/>
      <c r="GHJ95" s="2"/>
      <c r="GHK95" s="2"/>
      <c r="GHL95" s="2"/>
      <c r="GHM95" s="2"/>
      <c r="GHN95" s="2"/>
      <c r="GHO95" s="2"/>
      <c r="GHP95" s="2"/>
      <c r="GHQ95" s="2"/>
      <c r="GHR95" s="2"/>
      <c r="GHS95" s="2"/>
      <c r="GHT95" s="2"/>
      <c r="GHU95" s="2"/>
      <c r="GHV95" s="2"/>
      <c r="GHW95" s="2"/>
      <c r="GHX95" s="2"/>
      <c r="GHY95" s="2"/>
      <c r="GHZ95" s="2"/>
      <c r="GIA95" s="2"/>
      <c r="GIB95" s="2"/>
      <c r="GIC95" s="2"/>
      <c r="GID95" s="2"/>
      <c r="GIE95" s="2"/>
      <c r="GIF95" s="2"/>
      <c r="GIG95" s="2"/>
      <c r="GIH95" s="2"/>
      <c r="GII95" s="2"/>
      <c r="GIJ95" s="2"/>
      <c r="GIK95" s="2"/>
      <c r="GIL95" s="2"/>
      <c r="GIM95" s="2"/>
      <c r="GIN95" s="2"/>
      <c r="GIO95" s="2"/>
      <c r="GIP95" s="2"/>
      <c r="GIQ95" s="2"/>
      <c r="GIR95" s="2"/>
      <c r="GIS95" s="2"/>
      <c r="GIT95" s="2"/>
      <c r="GIU95" s="2"/>
      <c r="GIV95" s="2"/>
      <c r="GIW95" s="2"/>
      <c r="GIX95" s="2"/>
      <c r="GIY95" s="2"/>
      <c r="GIZ95" s="2"/>
      <c r="GJA95" s="2"/>
      <c r="GJB95" s="2"/>
      <c r="GJC95" s="2"/>
      <c r="GJD95" s="2"/>
      <c r="GJE95" s="2"/>
      <c r="GJF95" s="2"/>
      <c r="GJG95" s="2"/>
      <c r="GJH95" s="2"/>
      <c r="GJI95" s="2"/>
      <c r="GJJ95" s="2"/>
      <c r="GJK95" s="2"/>
      <c r="GJL95" s="2"/>
      <c r="GJM95" s="2"/>
      <c r="GJN95" s="2"/>
      <c r="GJO95" s="2"/>
      <c r="GJP95" s="2"/>
      <c r="GJQ95" s="2"/>
      <c r="GJR95" s="2"/>
      <c r="GJS95" s="2"/>
      <c r="GJT95" s="2"/>
      <c r="GJU95" s="2"/>
      <c r="GJV95" s="2"/>
      <c r="GJW95" s="2"/>
      <c r="GJX95" s="2"/>
      <c r="GJY95" s="2"/>
      <c r="GJZ95" s="2"/>
      <c r="GKA95" s="2"/>
      <c r="GKB95" s="2"/>
      <c r="GKC95" s="2"/>
      <c r="GKD95" s="2"/>
      <c r="GKE95" s="2"/>
      <c r="GKF95" s="2"/>
      <c r="GKG95" s="2"/>
      <c r="GKH95" s="2"/>
      <c r="GKI95" s="2"/>
      <c r="GKJ95" s="2"/>
      <c r="GKK95" s="2"/>
      <c r="GKL95" s="2"/>
      <c r="GKM95" s="2"/>
      <c r="GKN95" s="2"/>
      <c r="GKO95" s="2"/>
      <c r="GKP95" s="2"/>
      <c r="GKQ95" s="2"/>
      <c r="GKR95" s="2"/>
      <c r="GKS95" s="2"/>
      <c r="GKT95" s="2"/>
      <c r="GKU95" s="2"/>
      <c r="GKV95" s="2"/>
      <c r="GKW95" s="2"/>
      <c r="GKX95" s="2"/>
      <c r="GKY95" s="2"/>
      <c r="GKZ95" s="2"/>
      <c r="GLA95" s="2"/>
      <c r="GLB95" s="2"/>
      <c r="GLC95" s="2"/>
      <c r="GLD95" s="2"/>
      <c r="GLE95" s="2"/>
      <c r="GLF95" s="2"/>
      <c r="GLG95" s="2"/>
      <c r="GLH95" s="2"/>
      <c r="GLI95" s="2"/>
      <c r="GLJ95" s="2"/>
      <c r="GLK95" s="2"/>
      <c r="GLL95" s="2"/>
      <c r="GLM95" s="2"/>
      <c r="GLN95" s="2"/>
      <c r="GLO95" s="2"/>
      <c r="GLP95" s="2"/>
      <c r="GLQ95" s="2"/>
      <c r="GLR95" s="2"/>
      <c r="GLS95" s="2"/>
      <c r="GLT95" s="2"/>
      <c r="GLU95" s="2"/>
      <c r="GLV95" s="2"/>
      <c r="GLW95" s="2"/>
      <c r="GLX95" s="2"/>
      <c r="GLY95" s="2"/>
      <c r="GLZ95" s="2"/>
      <c r="GMA95" s="2"/>
      <c r="GMB95" s="2"/>
      <c r="GMC95" s="2"/>
      <c r="GMD95" s="2"/>
      <c r="GME95" s="2"/>
      <c r="GMF95" s="2"/>
      <c r="GMG95" s="2"/>
      <c r="GMH95" s="2"/>
      <c r="GMI95" s="2"/>
      <c r="GMJ95" s="2"/>
      <c r="GMK95" s="2"/>
      <c r="GML95" s="2"/>
      <c r="GMM95" s="2"/>
      <c r="GMN95" s="2"/>
      <c r="GMO95" s="2"/>
      <c r="GMP95" s="2"/>
      <c r="GMQ95" s="2"/>
      <c r="GMR95" s="2"/>
      <c r="GMS95" s="2"/>
      <c r="GMT95" s="2"/>
      <c r="GMU95" s="2"/>
      <c r="GMV95" s="2"/>
      <c r="GMW95" s="2"/>
      <c r="GMX95" s="2"/>
      <c r="GMY95" s="2"/>
      <c r="GMZ95" s="2"/>
      <c r="GNA95" s="2"/>
      <c r="GNB95" s="2"/>
      <c r="GNC95" s="2"/>
      <c r="GND95" s="2"/>
      <c r="GNE95" s="2"/>
      <c r="GNF95" s="2"/>
      <c r="GNG95" s="2"/>
      <c r="GNH95" s="2"/>
      <c r="GNI95" s="2"/>
      <c r="GNJ95" s="2"/>
      <c r="GNK95" s="2"/>
      <c r="GNL95" s="2"/>
      <c r="GNM95" s="2"/>
      <c r="GNN95" s="2"/>
      <c r="GNO95" s="2"/>
      <c r="GNP95" s="2"/>
      <c r="GNQ95" s="2"/>
      <c r="GNR95" s="2"/>
      <c r="GNS95" s="2"/>
      <c r="GNT95" s="2"/>
      <c r="GNU95" s="2"/>
      <c r="GNV95" s="2"/>
      <c r="GNW95" s="2"/>
      <c r="GNX95" s="2"/>
      <c r="GNY95" s="2"/>
      <c r="GNZ95" s="2"/>
      <c r="GOA95" s="2"/>
      <c r="GOB95" s="2"/>
      <c r="GOC95" s="2"/>
      <c r="GOD95" s="2"/>
      <c r="GOE95" s="2"/>
      <c r="GOF95" s="2"/>
      <c r="GOG95" s="2"/>
      <c r="GOH95" s="2"/>
      <c r="GOI95" s="2"/>
      <c r="GOJ95" s="2"/>
      <c r="GOK95" s="2"/>
      <c r="GOL95" s="2"/>
      <c r="GOM95" s="2"/>
      <c r="GON95" s="2"/>
      <c r="GOO95" s="2"/>
      <c r="GOP95" s="2"/>
      <c r="GOQ95" s="2"/>
      <c r="GOR95" s="2"/>
      <c r="GOS95" s="2"/>
      <c r="GOT95" s="2"/>
      <c r="GOU95" s="2"/>
      <c r="GOV95" s="2"/>
      <c r="GOW95" s="2"/>
      <c r="GOX95" s="2"/>
      <c r="GOY95" s="2"/>
      <c r="GOZ95" s="2"/>
      <c r="GPA95" s="2"/>
      <c r="GPB95" s="2"/>
      <c r="GPC95" s="2"/>
      <c r="GPD95" s="2"/>
      <c r="GPE95" s="2"/>
      <c r="GPF95" s="2"/>
      <c r="GPG95" s="2"/>
      <c r="GPH95" s="2"/>
      <c r="GPI95" s="2"/>
      <c r="GPJ95" s="2"/>
      <c r="GPK95" s="2"/>
      <c r="GPL95" s="2"/>
      <c r="GPM95" s="2"/>
      <c r="GPN95" s="2"/>
      <c r="GPO95" s="2"/>
      <c r="GPP95" s="2"/>
      <c r="GPQ95" s="2"/>
      <c r="GPR95" s="2"/>
      <c r="GPS95" s="2"/>
      <c r="GPT95" s="2"/>
      <c r="GPU95" s="2"/>
      <c r="GPV95" s="2"/>
      <c r="GPW95" s="2"/>
      <c r="GPX95" s="2"/>
      <c r="GPY95" s="2"/>
      <c r="GPZ95" s="2"/>
      <c r="GQA95" s="2"/>
      <c r="GQB95" s="2"/>
      <c r="GQC95" s="2"/>
      <c r="GQD95" s="2"/>
      <c r="GQE95" s="2"/>
      <c r="GQF95" s="2"/>
      <c r="GQG95" s="2"/>
      <c r="GQH95" s="2"/>
      <c r="GQI95" s="2"/>
      <c r="GQJ95" s="2"/>
      <c r="GQK95" s="2"/>
      <c r="GQL95" s="2"/>
      <c r="GQM95" s="2"/>
      <c r="GQN95" s="2"/>
      <c r="GQO95" s="2"/>
      <c r="GQP95" s="2"/>
      <c r="GQQ95" s="2"/>
      <c r="GQR95" s="2"/>
      <c r="GQS95" s="2"/>
      <c r="GQT95" s="2"/>
      <c r="GQU95" s="2"/>
      <c r="GQV95" s="2"/>
      <c r="GQW95" s="2"/>
      <c r="GQX95" s="2"/>
      <c r="GQY95" s="2"/>
      <c r="GQZ95" s="2"/>
      <c r="GRA95" s="2"/>
      <c r="GRB95" s="2"/>
      <c r="GRC95" s="2"/>
      <c r="GRD95" s="2"/>
      <c r="GRE95" s="2"/>
      <c r="GRF95" s="2"/>
      <c r="GRG95" s="2"/>
      <c r="GRH95" s="2"/>
      <c r="GRI95" s="2"/>
      <c r="GRJ95" s="2"/>
      <c r="GRK95" s="2"/>
      <c r="GRL95" s="2"/>
      <c r="GRM95" s="2"/>
      <c r="GRN95" s="2"/>
      <c r="GRO95" s="2"/>
      <c r="GRP95" s="2"/>
      <c r="GRQ95" s="2"/>
      <c r="GRR95" s="2"/>
      <c r="GRS95" s="2"/>
      <c r="GRT95" s="2"/>
      <c r="GRU95" s="2"/>
      <c r="GRV95" s="2"/>
      <c r="GRW95" s="2"/>
      <c r="GRX95" s="2"/>
      <c r="GRY95" s="2"/>
      <c r="GRZ95" s="2"/>
      <c r="GSA95" s="2"/>
      <c r="GSB95" s="2"/>
      <c r="GSC95" s="2"/>
      <c r="GSD95" s="2"/>
      <c r="GSE95" s="2"/>
      <c r="GSF95" s="2"/>
      <c r="GSG95" s="2"/>
      <c r="GSH95" s="2"/>
      <c r="GSI95" s="2"/>
      <c r="GSJ95" s="2"/>
      <c r="GSK95" s="2"/>
      <c r="GSL95" s="2"/>
      <c r="GSM95" s="2"/>
      <c r="GSN95" s="2"/>
      <c r="GSO95" s="2"/>
      <c r="GSP95" s="2"/>
      <c r="GSQ95" s="2"/>
      <c r="GSR95" s="2"/>
      <c r="GSS95" s="2"/>
      <c r="GST95" s="2"/>
      <c r="GSU95" s="2"/>
      <c r="GSV95" s="2"/>
      <c r="GSW95" s="2"/>
      <c r="GSX95" s="2"/>
      <c r="GSY95" s="2"/>
      <c r="GSZ95" s="2"/>
      <c r="GTA95" s="2"/>
      <c r="GTB95" s="2"/>
      <c r="GTC95" s="2"/>
      <c r="GTD95" s="2"/>
      <c r="GTE95" s="2"/>
      <c r="GTF95" s="2"/>
      <c r="GTG95" s="2"/>
      <c r="GTH95" s="2"/>
      <c r="GTI95" s="2"/>
      <c r="GTJ95" s="2"/>
      <c r="GTK95" s="2"/>
      <c r="GTL95" s="2"/>
      <c r="GTM95" s="2"/>
      <c r="GTN95" s="2"/>
      <c r="GTO95" s="2"/>
      <c r="GTP95" s="2"/>
      <c r="GTQ95" s="2"/>
      <c r="GTR95" s="2"/>
      <c r="GTS95" s="2"/>
      <c r="GTT95" s="2"/>
      <c r="GTU95" s="2"/>
      <c r="GTV95" s="2"/>
      <c r="GTW95" s="2"/>
      <c r="GTX95" s="2"/>
      <c r="GTY95" s="2"/>
      <c r="GTZ95" s="2"/>
      <c r="GUA95" s="2"/>
      <c r="GUB95" s="2"/>
      <c r="GUC95" s="2"/>
      <c r="GUD95" s="2"/>
      <c r="GUE95" s="2"/>
      <c r="GUF95" s="2"/>
      <c r="GUG95" s="2"/>
      <c r="GUH95" s="2"/>
      <c r="GUI95" s="2"/>
      <c r="GUJ95" s="2"/>
      <c r="GUK95" s="2"/>
      <c r="GUL95" s="2"/>
      <c r="GUM95" s="2"/>
      <c r="GUN95" s="2"/>
      <c r="GUO95" s="2"/>
      <c r="GUP95" s="2"/>
      <c r="GUQ95" s="2"/>
      <c r="GUR95" s="2"/>
      <c r="GUS95" s="2"/>
      <c r="GUT95" s="2"/>
      <c r="GUU95" s="2"/>
      <c r="GUV95" s="2"/>
      <c r="GUW95" s="2"/>
      <c r="GUX95" s="2"/>
      <c r="GUY95" s="2"/>
      <c r="GUZ95" s="2"/>
      <c r="GVA95" s="2"/>
      <c r="GVB95" s="2"/>
      <c r="GVC95" s="2"/>
      <c r="GVD95" s="2"/>
      <c r="GVE95" s="2"/>
      <c r="GVF95" s="2"/>
      <c r="GVG95" s="2"/>
      <c r="GVH95" s="2"/>
      <c r="GVI95" s="2"/>
      <c r="GVJ95" s="2"/>
      <c r="GVK95" s="2"/>
      <c r="GVL95" s="2"/>
      <c r="GVM95" s="2"/>
      <c r="GVN95" s="2"/>
      <c r="GVO95" s="2"/>
      <c r="GVP95" s="2"/>
      <c r="GVQ95" s="2"/>
      <c r="GVR95" s="2"/>
      <c r="GVS95" s="2"/>
      <c r="GVT95" s="2"/>
      <c r="GVU95" s="2"/>
      <c r="GVV95" s="2"/>
      <c r="GVW95" s="2"/>
      <c r="GVX95" s="2"/>
      <c r="GVY95" s="2"/>
      <c r="GVZ95" s="2"/>
      <c r="GWA95" s="2"/>
      <c r="GWB95" s="2"/>
      <c r="GWC95" s="2"/>
      <c r="GWD95" s="2"/>
      <c r="GWE95" s="2"/>
      <c r="GWF95" s="2"/>
      <c r="GWG95" s="2"/>
      <c r="GWH95" s="2"/>
      <c r="GWI95" s="2"/>
      <c r="GWJ95" s="2"/>
      <c r="GWK95" s="2"/>
      <c r="GWL95" s="2"/>
      <c r="GWM95" s="2"/>
      <c r="GWN95" s="2"/>
      <c r="GWO95" s="2"/>
      <c r="GWP95" s="2"/>
      <c r="GWQ95" s="2"/>
      <c r="GWR95" s="2"/>
      <c r="GWS95" s="2"/>
      <c r="GWT95" s="2"/>
      <c r="GWU95" s="2"/>
      <c r="GWV95" s="2"/>
      <c r="GWW95" s="2"/>
      <c r="GWX95" s="2"/>
      <c r="GWY95" s="2"/>
      <c r="GWZ95" s="2"/>
      <c r="GXA95" s="2"/>
      <c r="GXB95" s="2"/>
      <c r="GXC95" s="2"/>
      <c r="GXD95" s="2"/>
      <c r="GXE95" s="2"/>
      <c r="GXF95" s="2"/>
      <c r="GXG95" s="2"/>
      <c r="GXH95" s="2"/>
      <c r="GXI95" s="2"/>
      <c r="GXJ95" s="2"/>
      <c r="GXK95" s="2"/>
      <c r="GXL95" s="2"/>
      <c r="GXM95" s="2"/>
      <c r="GXN95" s="2"/>
      <c r="GXO95" s="2"/>
      <c r="GXP95" s="2"/>
      <c r="GXQ95" s="2"/>
      <c r="GXR95" s="2"/>
      <c r="GXS95" s="2"/>
      <c r="GXT95" s="2"/>
      <c r="GXU95" s="2"/>
      <c r="GXV95" s="2"/>
      <c r="GXW95" s="2"/>
      <c r="GXX95" s="2"/>
      <c r="GXY95" s="2"/>
      <c r="GXZ95" s="2"/>
      <c r="GYA95" s="2"/>
      <c r="GYB95" s="2"/>
      <c r="GYC95" s="2"/>
      <c r="GYD95" s="2"/>
      <c r="GYE95" s="2"/>
      <c r="GYF95" s="2"/>
      <c r="GYG95" s="2"/>
      <c r="GYH95" s="2"/>
      <c r="GYI95" s="2"/>
      <c r="GYJ95" s="2"/>
      <c r="GYK95" s="2"/>
      <c r="GYL95" s="2"/>
      <c r="GYM95" s="2"/>
      <c r="GYN95" s="2"/>
      <c r="GYO95" s="2"/>
      <c r="GYP95" s="2"/>
      <c r="GYQ95" s="2"/>
      <c r="GYR95" s="2"/>
      <c r="GYS95" s="2"/>
      <c r="GYT95" s="2"/>
      <c r="GYU95" s="2"/>
      <c r="GYV95" s="2"/>
      <c r="GYW95" s="2"/>
      <c r="GYX95" s="2"/>
      <c r="GYY95" s="2"/>
      <c r="GYZ95" s="2"/>
      <c r="GZA95" s="2"/>
      <c r="GZB95" s="2"/>
      <c r="GZC95" s="2"/>
      <c r="GZD95" s="2"/>
      <c r="GZE95" s="2"/>
      <c r="GZF95" s="2"/>
      <c r="GZG95" s="2"/>
      <c r="GZH95" s="2"/>
      <c r="GZI95" s="2"/>
      <c r="GZJ95" s="2"/>
      <c r="GZK95" s="2"/>
      <c r="GZL95" s="2"/>
      <c r="GZM95" s="2"/>
      <c r="GZN95" s="2"/>
      <c r="GZO95" s="2"/>
      <c r="GZP95" s="2"/>
      <c r="GZQ95" s="2"/>
      <c r="GZR95" s="2"/>
      <c r="GZS95" s="2"/>
      <c r="GZT95" s="2"/>
      <c r="GZU95" s="2"/>
      <c r="GZV95" s="2"/>
      <c r="GZW95" s="2"/>
      <c r="GZX95" s="2"/>
      <c r="GZY95" s="2"/>
      <c r="GZZ95" s="2"/>
      <c r="HAA95" s="2"/>
      <c r="HAB95" s="2"/>
      <c r="HAC95" s="2"/>
      <c r="HAD95" s="2"/>
      <c r="HAE95" s="2"/>
      <c r="HAF95" s="2"/>
      <c r="HAG95" s="2"/>
      <c r="HAH95" s="2"/>
      <c r="HAI95" s="2"/>
      <c r="HAJ95" s="2"/>
      <c r="HAK95" s="2"/>
      <c r="HAL95" s="2"/>
      <c r="HAM95" s="2"/>
      <c r="HAN95" s="2"/>
      <c r="HAO95" s="2"/>
      <c r="HAP95" s="2"/>
      <c r="HAQ95" s="2"/>
      <c r="HAR95" s="2"/>
      <c r="HAS95" s="2"/>
      <c r="HAT95" s="2"/>
      <c r="HAU95" s="2"/>
      <c r="HAV95" s="2"/>
      <c r="HAW95" s="2"/>
      <c r="HAX95" s="2"/>
      <c r="HAY95" s="2"/>
      <c r="HAZ95" s="2"/>
      <c r="HBA95" s="2"/>
      <c r="HBB95" s="2"/>
      <c r="HBC95" s="2"/>
      <c r="HBD95" s="2"/>
      <c r="HBE95" s="2"/>
      <c r="HBF95" s="2"/>
      <c r="HBG95" s="2"/>
      <c r="HBH95" s="2"/>
      <c r="HBI95" s="2"/>
      <c r="HBJ95" s="2"/>
      <c r="HBK95" s="2"/>
      <c r="HBL95" s="2"/>
      <c r="HBM95" s="2"/>
      <c r="HBN95" s="2"/>
      <c r="HBO95" s="2"/>
      <c r="HBP95" s="2"/>
      <c r="HBQ95" s="2"/>
      <c r="HBR95" s="2"/>
      <c r="HBS95" s="2"/>
      <c r="HBT95" s="2"/>
      <c r="HBU95" s="2"/>
      <c r="HBV95" s="2"/>
      <c r="HBW95" s="2"/>
      <c r="HBX95" s="2"/>
      <c r="HBY95" s="2"/>
      <c r="HBZ95" s="2"/>
      <c r="HCA95" s="2"/>
      <c r="HCB95" s="2"/>
      <c r="HCC95" s="2"/>
      <c r="HCD95" s="2"/>
      <c r="HCE95" s="2"/>
      <c r="HCF95" s="2"/>
      <c r="HCG95" s="2"/>
      <c r="HCH95" s="2"/>
      <c r="HCI95" s="2"/>
      <c r="HCJ95" s="2"/>
      <c r="HCK95" s="2"/>
      <c r="HCL95" s="2"/>
      <c r="HCM95" s="2"/>
      <c r="HCN95" s="2"/>
      <c r="HCO95" s="2"/>
      <c r="HCP95" s="2"/>
      <c r="HCQ95" s="2"/>
      <c r="HCR95" s="2"/>
      <c r="HCS95" s="2"/>
      <c r="HCT95" s="2"/>
      <c r="HCU95" s="2"/>
      <c r="HCV95" s="2"/>
      <c r="HCW95" s="2"/>
      <c r="HCX95" s="2"/>
      <c r="HCY95" s="2"/>
      <c r="HCZ95" s="2"/>
      <c r="HDA95" s="2"/>
      <c r="HDB95" s="2"/>
      <c r="HDC95" s="2"/>
      <c r="HDD95" s="2"/>
      <c r="HDE95" s="2"/>
      <c r="HDF95" s="2"/>
      <c r="HDG95" s="2"/>
      <c r="HDH95" s="2"/>
      <c r="HDI95" s="2"/>
      <c r="HDJ95" s="2"/>
      <c r="HDK95" s="2"/>
      <c r="HDL95" s="2"/>
      <c r="HDM95" s="2"/>
      <c r="HDN95" s="2"/>
      <c r="HDO95" s="2"/>
      <c r="HDP95" s="2"/>
      <c r="HDQ95" s="2"/>
      <c r="HDR95" s="2"/>
      <c r="HDS95" s="2"/>
      <c r="HDT95" s="2"/>
      <c r="HDU95" s="2"/>
      <c r="HDV95" s="2"/>
      <c r="HDW95" s="2"/>
      <c r="HDX95" s="2"/>
      <c r="HDY95" s="2"/>
      <c r="HDZ95" s="2"/>
      <c r="HEA95" s="2"/>
      <c r="HEB95" s="2"/>
      <c r="HEC95" s="2"/>
      <c r="HED95" s="2"/>
      <c r="HEE95" s="2"/>
      <c r="HEF95" s="2"/>
      <c r="HEG95" s="2"/>
      <c r="HEH95" s="2"/>
      <c r="HEI95" s="2"/>
      <c r="HEJ95" s="2"/>
      <c r="HEK95" s="2"/>
      <c r="HEL95" s="2"/>
      <c r="HEM95" s="2"/>
      <c r="HEN95" s="2"/>
      <c r="HEO95" s="2"/>
      <c r="HEP95" s="2"/>
      <c r="HEQ95" s="2"/>
      <c r="HER95" s="2"/>
      <c r="HES95" s="2"/>
      <c r="HET95" s="2"/>
      <c r="HEU95" s="2"/>
      <c r="HEV95" s="2"/>
      <c r="HEW95" s="2"/>
      <c r="HEX95" s="2"/>
      <c r="HEY95" s="2"/>
      <c r="HEZ95" s="2"/>
      <c r="HFA95" s="2"/>
      <c r="HFB95" s="2"/>
      <c r="HFC95" s="2"/>
      <c r="HFD95" s="2"/>
      <c r="HFE95" s="2"/>
      <c r="HFF95" s="2"/>
      <c r="HFG95" s="2"/>
      <c r="HFH95" s="2"/>
      <c r="HFI95" s="2"/>
      <c r="HFJ95" s="2"/>
      <c r="HFK95" s="2"/>
      <c r="HFL95" s="2"/>
      <c r="HFM95" s="2"/>
      <c r="HFN95" s="2"/>
      <c r="HFO95" s="2"/>
      <c r="HFP95" s="2"/>
      <c r="HFQ95" s="2"/>
      <c r="HFR95" s="2"/>
      <c r="HFS95" s="2"/>
      <c r="HFT95" s="2"/>
      <c r="HFU95" s="2"/>
      <c r="HFV95" s="2"/>
      <c r="HFW95" s="2"/>
      <c r="HFX95" s="2"/>
      <c r="HFY95" s="2"/>
      <c r="HFZ95" s="2"/>
      <c r="HGA95" s="2"/>
      <c r="HGB95" s="2"/>
      <c r="HGC95" s="2"/>
      <c r="HGD95" s="2"/>
      <c r="HGE95" s="2"/>
      <c r="HGF95" s="2"/>
      <c r="HGG95" s="2"/>
      <c r="HGH95" s="2"/>
      <c r="HGI95" s="2"/>
      <c r="HGJ95" s="2"/>
      <c r="HGK95" s="2"/>
      <c r="HGL95" s="2"/>
      <c r="HGM95" s="2"/>
      <c r="HGN95" s="2"/>
      <c r="HGO95" s="2"/>
      <c r="HGP95" s="2"/>
      <c r="HGQ95" s="2"/>
      <c r="HGR95" s="2"/>
      <c r="HGS95" s="2"/>
      <c r="HGT95" s="2"/>
      <c r="HGU95" s="2"/>
      <c r="HGV95" s="2"/>
      <c r="HGW95" s="2"/>
      <c r="HGX95" s="2"/>
      <c r="HGY95" s="2"/>
      <c r="HGZ95" s="2"/>
      <c r="HHA95" s="2"/>
      <c r="HHB95" s="2"/>
      <c r="HHC95" s="2"/>
      <c r="HHD95" s="2"/>
      <c r="HHE95" s="2"/>
      <c r="HHF95" s="2"/>
      <c r="HHG95" s="2"/>
      <c r="HHH95" s="2"/>
      <c r="HHI95" s="2"/>
      <c r="HHJ95" s="2"/>
      <c r="HHK95" s="2"/>
      <c r="HHL95" s="2"/>
      <c r="HHM95" s="2"/>
      <c r="HHN95" s="2"/>
      <c r="HHO95" s="2"/>
      <c r="HHP95" s="2"/>
      <c r="HHQ95" s="2"/>
      <c r="HHR95" s="2"/>
      <c r="HHS95" s="2"/>
      <c r="HHT95" s="2"/>
      <c r="HHU95" s="2"/>
      <c r="HHV95" s="2"/>
      <c r="HHW95" s="2"/>
      <c r="HHX95" s="2"/>
      <c r="HHY95" s="2"/>
      <c r="HHZ95" s="2"/>
      <c r="HIA95" s="2"/>
      <c r="HIB95" s="2"/>
      <c r="HIC95" s="2"/>
      <c r="HID95" s="2"/>
      <c r="HIE95" s="2"/>
      <c r="HIF95" s="2"/>
      <c r="HIG95" s="2"/>
      <c r="HIH95" s="2"/>
      <c r="HII95" s="2"/>
      <c r="HIJ95" s="2"/>
      <c r="HIK95" s="2"/>
      <c r="HIL95" s="2"/>
      <c r="HIM95" s="2"/>
      <c r="HIN95" s="2"/>
      <c r="HIO95" s="2"/>
      <c r="HIP95" s="2"/>
      <c r="HIQ95" s="2"/>
      <c r="HIR95" s="2"/>
      <c r="HIS95" s="2"/>
      <c r="HIT95" s="2"/>
      <c r="HIU95" s="2"/>
      <c r="HIV95" s="2"/>
      <c r="HIW95" s="2"/>
      <c r="HIX95" s="2"/>
      <c r="HIY95" s="2"/>
      <c r="HIZ95" s="2"/>
      <c r="HJA95" s="2"/>
      <c r="HJB95" s="2"/>
      <c r="HJC95" s="2"/>
      <c r="HJD95" s="2"/>
      <c r="HJE95" s="2"/>
      <c r="HJF95" s="2"/>
      <c r="HJG95" s="2"/>
      <c r="HJH95" s="2"/>
      <c r="HJI95" s="2"/>
      <c r="HJJ95" s="2"/>
      <c r="HJK95" s="2"/>
      <c r="HJL95" s="2"/>
      <c r="HJM95" s="2"/>
      <c r="HJN95" s="2"/>
      <c r="HJO95" s="2"/>
      <c r="HJP95" s="2"/>
      <c r="HJQ95" s="2"/>
      <c r="HJR95" s="2"/>
      <c r="HJS95" s="2"/>
      <c r="HJT95" s="2"/>
      <c r="HJU95" s="2"/>
      <c r="HJV95" s="2"/>
      <c r="HJW95" s="2"/>
      <c r="HJX95" s="2"/>
      <c r="HJY95" s="2"/>
      <c r="HJZ95" s="2"/>
      <c r="HKA95" s="2"/>
      <c r="HKB95" s="2"/>
      <c r="HKC95" s="2"/>
      <c r="HKD95" s="2"/>
      <c r="HKE95" s="2"/>
      <c r="HKF95" s="2"/>
      <c r="HKG95" s="2"/>
      <c r="HKH95" s="2"/>
      <c r="HKI95" s="2"/>
      <c r="HKJ95" s="2"/>
      <c r="HKK95" s="2"/>
      <c r="HKL95" s="2"/>
      <c r="HKM95" s="2"/>
      <c r="HKN95" s="2"/>
      <c r="HKO95" s="2"/>
      <c r="HKP95" s="2"/>
      <c r="HKQ95" s="2"/>
      <c r="HKR95" s="2"/>
      <c r="HKS95" s="2"/>
      <c r="HKT95" s="2"/>
      <c r="HKU95" s="2"/>
      <c r="HKV95" s="2"/>
      <c r="HKW95" s="2"/>
      <c r="HKX95" s="2"/>
      <c r="HKY95" s="2"/>
      <c r="HKZ95" s="2"/>
      <c r="HLA95" s="2"/>
      <c r="HLB95" s="2"/>
      <c r="HLC95" s="2"/>
      <c r="HLD95" s="2"/>
      <c r="HLE95" s="2"/>
      <c r="HLF95" s="2"/>
      <c r="HLG95" s="2"/>
      <c r="HLH95" s="2"/>
      <c r="HLI95" s="2"/>
      <c r="HLJ95" s="2"/>
      <c r="HLK95" s="2"/>
      <c r="HLL95" s="2"/>
      <c r="HLM95" s="2"/>
      <c r="HLN95" s="2"/>
      <c r="HLO95" s="2"/>
      <c r="HLP95" s="2"/>
      <c r="HLQ95" s="2"/>
      <c r="HLR95" s="2"/>
      <c r="HLS95" s="2"/>
      <c r="HLT95" s="2"/>
      <c r="HLU95" s="2"/>
      <c r="HLV95" s="2"/>
      <c r="HLW95" s="2"/>
      <c r="HLX95" s="2"/>
      <c r="HLY95" s="2"/>
      <c r="HLZ95" s="2"/>
      <c r="HMA95" s="2"/>
      <c r="HMB95" s="2"/>
      <c r="HMC95" s="2"/>
      <c r="HMD95" s="2"/>
      <c r="HME95" s="2"/>
      <c r="HMF95" s="2"/>
      <c r="HMG95" s="2"/>
      <c r="HMH95" s="2"/>
      <c r="HMI95" s="2"/>
      <c r="HMJ95" s="2"/>
      <c r="HMK95" s="2"/>
      <c r="HML95" s="2"/>
      <c r="HMM95" s="2"/>
      <c r="HMN95" s="2"/>
      <c r="HMO95" s="2"/>
      <c r="HMP95" s="2"/>
      <c r="HMQ95" s="2"/>
      <c r="HMR95" s="2"/>
      <c r="HMS95" s="2"/>
      <c r="HMT95" s="2"/>
      <c r="HMU95" s="2"/>
      <c r="HMV95" s="2"/>
      <c r="HMW95" s="2"/>
      <c r="HMX95" s="2"/>
      <c r="HMY95" s="2"/>
      <c r="HMZ95" s="2"/>
      <c r="HNA95" s="2"/>
      <c r="HNB95" s="2"/>
      <c r="HNC95" s="2"/>
      <c r="HND95" s="2"/>
      <c r="HNE95" s="2"/>
      <c r="HNF95" s="2"/>
      <c r="HNG95" s="2"/>
      <c r="HNH95" s="2"/>
      <c r="HNI95" s="2"/>
      <c r="HNJ95" s="2"/>
      <c r="HNK95" s="2"/>
      <c r="HNL95" s="2"/>
      <c r="HNM95" s="2"/>
      <c r="HNN95" s="2"/>
      <c r="HNO95" s="2"/>
      <c r="HNP95" s="2"/>
      <c r="HNQ95" s="2"/>
      <c r="HNR95" s="2"/>
      <c r="HNS95" s="2"/>
      <c r="HNT95" s="2"/>
      <c r="HNU95" s="2"/>
      <c r="HNV95" s="2"/>
      <c r="HNW95" s="2"/>
      <c r="HNX95" s="2"/>
      <c r="HNY95" s="2"/>
      <c r="HNZ95" s="2"/>
      <c r="HOA95" s="2"/>
      <c r="HOB95" s="2"/>
      <c r="HOC95" s="2"/>
      <c r="HOD95" s="2"/>
      <c r="HOE95" s="2"/>
      <c r="HOF95" s="2"/>
      <c r="HOG95" s="2"/>
      <c r="HOH95" s="2"/>
      <c r="HOI95" s="2"/>
      <c r="HOJ95" s="2"/>
      <c r="HOK95" s="2"/>
      <c r="HOL95" s="2"/>
      <c r="HOM95" s="2"/>
      <c r="HON95" s="2"/>
      <c r="HOO95" s="2"/>
      <c r="HOP95" s="2"/>
      <c r="HOQ95" s="2"/>
      <c r="HOR95" s="2"/>
      <c r="HOS95" s="2"/>
      <c r="HOT95" s="2"/>
      <c r="HOU95" s="2"/>
      <c r="HOV95" s="2"/>
      <c r="HOW95" s="2"/>
      <c r="HOX95" s="2"/>
      <c r="HOY95" s="2"/>
      <c r="HOZ95" s="2"/>
      <c r="HPA95" s="2"/>
      <c r="HPB95" s="2"/>
      <c r="HPC95" s="2"/>
      <c r="HPD95" s="2"/>
      <c r="HPE95" s="2"/>
      <c r="HPF95" s="2"/>
      <c r="HPG95" s="2"/>
      <c r="HPH95" s="2"/>
      <c r="HPI95" s="2"/>
      <c r="HPJ95" s="2"/>
      <c r="HPK95" s="2"/>
      <c r="HPL95" s="2"/>
      <c r="HPM95" s="2"/>
      <c r="HPN95" s="2"/>
      <c r="HPO95" s="2"/>
      <c r="HPP95" s="2"/>
      <c r="HPQ95" s="2"/>
      <c r="HPR95" s="2"/>
      <c r="HPS95" s="2"/>
      <c r="HPT95" s="2"/>
      <c r="HPU95" s="2"/>
      <c r="HPV95" s="2"/>
      <c r="HPW95" s="2"/>
      <c r="HPX95" s="2"/>
      <c r="HPY95" s="2"/>
      <c r="HPZ95" s="2"/>
      <c r="HQA95" s="2"/>
      <c r="HQB95" s="2"/>
      <c r="HQC95" s="2"/>
      <c r="HQD95" s="2"/>
      <c r="HQE95" s="2"/>
      <c r="HQF95" s="2"/>
      <c r="HQG95" s="2"/>
      <c r="HQH95" s="2"/>
      <c r="HQI95" s="2"/>
      <c r="HQJ95" s="2"/>
      <c r="HQK95" s="2"/>
      <c r="HQL95" s="2"/>
      <c r="HQM95" s="2"/>
      <c r="HQN95" s="2"/>
      <c r="HQO95" s="2"/>
      <c r="HQP95" s="2"/>
      <c r="HQQ95" s="2"/>
      <c r="HQR95" s="2"/>
      <c r="HQS95" s="2"/>
      <c r="HQT95" s="2"/>
      <c r="HQU95" s="2"/>
      <c r="HQV95" s="2"/>
      <c r="HQW95" s="2"/>
      <c r="HQX95" s="2"/>
      <c r="HQY95" s="2"/>
      <c r="HQZ95" s="2"/>
      <c r="HRA95" s="2"/>
      <c r="HRB95" s="2"/>
      <c r="HRC95" s="2"/>
      <c r="HRD95" s="2"/>
      <c r="HRE95" s="2"/>
      <c r="HRF95" s="2"/>
      <c r="HRG95" s="2"/>
      <c r="HRH95" s="2"/>
      <c r="HRI95" s="2"/>
      <c r="HRJ95" s="2"/>
      <c r="HRK95" s="2"/>
      <c r="HRL95" s="2"/>
      <c r="HRM95" s="2"/>
      <c r="HRN95" s="2"/>
      <c r="HRO95" s="2"/>
      <c r="HRP95" s="2"/>
      <c r="HRQ95" s="2"/>
      <c r="HRR95" s="2"/>
      <c r="HRS95" s="2"/>
      <c r="HRT95" s="2"/>
      <c r="HRU95" s="2"/>
      <c r="HRV95" s="2"/>
      <c r="HRW95" s="2"/>
      <c r="HRX95" s="2"/>
      <c r="HRY95" s="2"/>
      <c r="HRZ95" s="2"/>
      <c r="HSA95" s="2"/>
      <c r="HSB95" s="2"/>
      <c r="HSC95" s="2"/>
      <c r="HSD95" s="2"/>
      <c r="HSE95" s="2"/>
      <c r="HSF95" s="2"/>
      <c r="HSG95" s="2"/>
      <c r="HSH95" s="2"/>
      <c r="HSI95" s="2"/>
      <c r="HSJ95" s="2"/>
      <c r="HSK95" s="2"/>
      <c r="HSL95" s="2"/>
      <c r="HSM95" s="2"/>
      <c r="HSN95" s="2"/>
      <c r="HSO95" s="2"/>
      <c r="HSP95" s="2"/>
      <c r="HSQ95" s="2"/>
      <c r="HSR95" s="2"/>
      <c r="HSS95" s="2"/>
      <c r="HST95" s="2"/>
      <c r="HSU95" s="2"/>
      <c r="HSV95" s="2"/>
      <c r="HSW95" s="2"/>
      <c r="HSX95" s="2"/>
      <c r="HSY95" s="2"/>
      <c r="HSZ95" s="2"/>
      <c r="HTA95" s="2"/>
      <c r="HTB95" s="2"/>
      <c r="HTC95" s="2"/>
      <c r="HTD95" s="2"/>
      <c r="HTE95" s="2"/>
      <c r="HTF95" s="2"/>
      <c r="HTG95" s="2"/>
      <c r="HTH95" s="2"/>
      <c r="HTI95" s="2"/>
      <c r="HTJ95" s="2"/>
      <c r="HTK95" s="2"/>
      <c r="HTL95" s="2"/>
      <c r="HTM95" s="2"/>
      <c r="HTN95" s="2"/>
      <c r="HTO95" s="2"/>
      <c r="HTP95" s="2"/>
      <c r="HTQ95" s="2"/>
      <c r="HTR95" s="2"/>
      <c r="HTS95" s="2"/>
      <c r="HTT95" s="2"/>
      <c r="HTU95" s="2"/>
      <c r="HTV95" s="2"/>
      <c r="HTW95" s="2"/>
      <c r="HTX95" s="2"/>
      <c r="HTY95" s="2"/>
      <c r="HTZ95" s="2"/>
      <c r="HUA95" s="2"/>
      <c r="HUB95" s="2"/>
      <c r="HUC95" s="2"/>
      <c r="HUD95" s="2"/>
      <c r="HUE95" s="2"/>
      <c r="HUF95" s="2"/>
      <c r="HUG95" s="2"/>
      <c r="HUH95" s="2"/>
      <c r="HUI95" s="2"/>
      <c r="HUJ95" s="2"/>
      <c r="HUK95" s="2"/>
      <c r="HUL95" s="2"/>
      <c r="HUM95" s="2"/>
      <c r="HUN95" s="2"/>
      <c r="HUO95" s="2"/>
      <c r="HUP95" s="2"/>
      <c r="HUQ95" s="2"/>
      <c r="HUR95" s="2"/>
      <c r="HUS95" s="2"/>
      <c r="HUT95" s="2"/>
      <c r="HUU95" s="2"/>
      <c r="HUV95" s="2"/>
      <c r="HUW95" s="2"/>
      <c r="HUX95" s="2"/>
      <c r="HUY95" s="2"/>
      <c r="HUZ95" s="2"/>
      <c r="HVA95" s="2"/>
      <c r="HVB95" s="2"/>
      <c r="HVC95" s="2"/>
      <c r="HVD95" s="2"/>
      <c r="HVE95" s="2"/>
      <c r="HVF95" s="2"/>
      <c r="HVG95" s="2"/>
      <c r="HVH95" s="2"/>
      <c r="HVI95" s="2"/>
      <c r="HVJ95" s="2"/>
      <c r="HVK95" s="2"/>
      <c r="HVL95" s="2"/>
      <c r="HVM95" s="2"/>
      <c r="HVN95" s="2"/>
      <c r="HVO95" s="2"/>
      <c r="HVP95" s="2"/>
      <c r="HVQ95" s="2"/>
      <c r="HVR95" s="2"/>
      <c r="HVS95" s="2"/>
      <c r="HVT95" s="2"/>
      <c r="HVU95" s="2"/>
      <c r="HVV95" s="2"/>
      <c r="HVW95" s="2"/>
      <c r="HVX95" s="2"/>
      <c r="HVY95" s="2"/>
      <c r="HVZ95" s="2"/>
      <c r="HWA95" s="2"/>
      <c r="HWB95" s="2"/>
      <c r="HWC95" s="2"/>
      <c r="HWD95" s="2"/>
      <c r="HWE95" s="2"/>
      <c r="HWF95" s="2"/>
      <c r="HWG95" s="2"/>
      <c r="HWH95" s="2"/>
      <c r="HWI95" s="2"/>
      <c r="HWJ95" s="2"/>
      <c r="HWK95" s="2"/>
      <c r="HWL95" s="2"/>
      <c r="HWM95" s="2"/>
      <c r="HWN95" s="2"/>
      <c r="HWO95" s="2"/>
      <c r="HWP95" s="2"/>
      <c r="HWQ95" s="2"/>
      <c r="HWR95" s="2"/>
      <c r="HWS95" s="2"/>
      <c r="HWT95" s="2"/>
      <c r="HWU95" s="2"/>
      <c r="HWV95" s="2"/>
      <c r="HWW95" s="2"/>
      <c r="HWX95" s="2"/>
      <c r="HWY95" s="2"/>
      <c r="HWZ95" s="2"/>
      <c r="HXA95" s="2"/>
      <c r="HXB95" s="2"/>
      <c r="HXC95" s="2"/>
      <c r="HXD95" s="2"/>
      <c r="HXE95" s="2"/>
      <c r="HXF95" s="2"/>
      <c r="HXG95" s="2"/>
      <c r="HXH95" s="2"/>
      <c r="HXI95" s="2"/>
      <c r="HXJ95" s="2"/>
      <c r="HXK95" s="2"/>
      <c r="HXL95" s="2"/>
      <c r="HXM95" s="2"/>
      <c r="HXN95" s="2"/>
      <c r="HXO95" s="2"/>
      <c r="HXP95" s="2"/>
      <c r="HXQ95" s="2"/>
      <c r="HXR95" s="2"/>
      <c r="HXS95" s="2"/>
      <c r="HXT95" s="2"/>
      <c r="HXU95" s="2"/>
      <c r="HXV95" s="2"/>
      <c r="HXW95" s="2"/>
      <c r="HXX95" s="2"/>
      <c r="HXY95" s="2"/>
      <c r="HXZ95" s="2"/>
      <c r="HYA95" s="2"/>
      <c r="HYB95" s="2"/>
      <c r="HYC95" s="2"/>
      <c r="HYD95" s="2"/>
      <c r="HYE95" s="2"/>
      <c r="HYF95" s="2"/>
      <c r="HYG95" s="2"/>
      <c r="HYH95" s="2"/>
      <c r="HYI95" s="2"/>
      <c r="HYJ95" s="2"/>
      <c r="HYK95" s="2"/>
      <c r="HYL95" s="2"/>
      <c r="HYM95" s="2"/>
      <c r="HYN95" s="2"/>
      <c r="HYO95" s="2"/>
      <c r="HYP95" s="2"/>
      <c r="HYQ95" s="2"/>
      <c r="HYR95" s="2"/>
      <c r="HYS95" s="2"/>
      <c r="HYT95" s="2"/>
      <c r="HYU95" s="2"/>
      <c r="HYV95" s="2"/>
      <c r="HYW95" s="2"/>
      <c r="HYX95" s="2"/>
      <c r="HYY95" s="2"/>
      <c r="HYZ95" s="2"/>
      <c r="HZA95" s="2"/>
      <c r="HZB95" s="2"/>
      <c r="HZC95" s="2"/>
      <c r="HZD95" s="2"/>
      <c r="HZE95" s="2"/>
      <c r="HZF95" s="2"/>
      <c r="HZG95" s="2"/>
      <c r="HZH95" s="2"/>
      <c r="HZI95" s="2"/>
      <c r="HZJ95" s="2"/>
      <c r="HZK95" s="2"/>
      <c r="HZL95" s="2"/>
      <c r="HZM95" s="2"/>
      <c r="HZN95" s="2"/>
      <c r="HZO95" s="2"/>
      <c r="HZP95" s="2"/>
      <c r="HZQ95" s="2"/>
      <c r="HZR95" s="2"/>
      <c r="HZS95" s="2"/>
      <c r="HZT95" s="2"/>
      <c r="HZU95" s="2"/>
      <c r="HZV95" s="2"/>
      <c r="HZW95" s="2"/>
      <c r="HZX95" s="2"/>
      <c r="HZY95" s="2"/>
      <c r="HZZ95" s="2"/>
      <c r="IAA95" s="2"/>
      <c r="IAB95" s="2"/>
      <c r="IAC95" s="2"/>
      <c r="IAD95" s="2"/>
      <c r="IAE95" s="2"/>
      <c r="IAF95" s="2"/>
      <c r="IAG95" s="2"/>
      <c r="IAH95" s="2"/>
      <c r="IAI95" s="2"/>
      <c r="IAJ95" s="2"/>
      <c r="IAK95" s="2"/>
      <c r="IAL95" s="2"/>
      <c r="IAM95" s="2"/>
      <c r="IAN95" s="2"/>
      <c r="IAO95" s="2"/>
      <c r="IAP95" s="2"/>
      <c r="IAQ95" s="2"/>
      <c r="IAR95" s="2"/>
      <c r="IAS95" s="2"/>
      <c r="IAT95" s="2"/>
      <c r="IAU95" s="2"/>
      <c r="IAV95" s="2"/>
      <c r="IAW95" s="2"/>
      <c r="IAX95" s="2"/>
      <c r="IAY95" s="2"/>
      <c r="IAZ95" s="2"/>
      <c r="IBA95" s="2"/>
      <c r="IBB95" s="2"/>
      <c r="IBC95" s="2"/>
      <c r="IBD95" s="2"/>
      <c r="IBE95" s="2"/>
      <c r="IBF95" s="2"/>
      <c r="IBG95" s="2"/>
      <c r="IBH95" s="2"/>
      <c r="IBI95" s="2"/>
      <c r="IBJ95" s="2"/>
      <c r="IBK95" s="2"/>
      <c r="IBL95" s="2"/>
      <c r="IBM95" s="2"/>
      <c r="IBN95" s="2"/>
      <c r="IBO95" s="2"/>
      <c r="IBP95" s="2"/>
      <c r="IBQ95" s="2"/>
      <c r="IBR95" s="2"/>
      <c r="IBS95" s="2"/>
      <c r="IBT95" s="2"/>
      <c r="IBU95" s="2"/>
      <c r="IBV95" s="2"/>
      <c r="IBW95" s="2"/>
      <c r="IBX95" s="2"/>
      <c r="IBY95" s="2"/>
      <c r="IBZ95" s="2"/>
      <c r="ICA95" s="2"/>
      <c r="ICB95" s="2"/>
      <c r="ICC95" s="2"/>
      <c r="ICD95" s="2"/>
      <c r="ICE95" s="2"/>
      <c r="ICF95" s="2"/>
      <c r="ICG95" s="2"/>
      <c r="ICH95" s="2"/>
      <c r="ICI95" s="2"/>
      <c r="ICJ95" s="2"/>
      <c r="ICK95" s="2"/>
      <c r="ICL95" s="2"/>
      <c r="ICM95" s="2"/>
      <c r="ICN95" s="2"/>
      <c r="ICO95" s="2"/>
      <c r="ICP95" s="2"/>
      <c r="ICQ95" s="2"/>
      <c r="ICR95" s="2"/>
      <c r="ICS95" s="2"/>
      <c r="ICT95" s="2"/>
      <c r="ICU95" s="2"/>
      <c r="ICV95" s="2"/>
      <c r="ICW95" s="2"/>
      <c r="ICX95" s="2"/>
      <c r="ICY95" s="2"/>
      <c r="ICZ95" s="2"/>
      <c r="IDA95" s="2"/>
      <c r="IDB95" s="2"/>
      <c r="IDC95" s="2"/>
      <c r="IDD95" s="2"/>
      <c r="IDE95" s="2"/>
      <c r="IDF95" s="2"/>
      <c r="IDG95" s="2"/>
      <c r="IDH95" s="2"/>
      <c r="IDI95" s="2"/>
      <c r="IDJ95" s="2"/>
      <c r="IDK95" s="2"/>
      <c r="IDL95" s="2"/>
      <c r="IDM95" s="2"/>
      <c r="IDN95" s="2"/>
      <c r="IDO95" s="2"/>
      <c r="IDP95" s="2"/>
      <c r="IDQ95" s="2"/>
      <c r="IDR95" s="2"/>
      <c r="IDS95" s="2"/>
      <c r="IDT95" s="2"/>
      <c r="IDU95" s="2"/>
      <c r="IDV95" s="2"/>
      <c r="IDW95" s="2"/>
      <c r="IDX95" s="2"/>
      <c r="IDY95" s="2"/>
      <c r="IDZ95" s="2"/>
      <c r="IEA95" s="2"/>
      <c r="IEB95" s="2"/>
      <c r="IEC95" s="2"/>
      <c r="IED95" s="2"/>
      <c r="IEE95" s="2"/>
      <c r="IEF95" s="2"/>
      <c r="IEG95" s="2"/>
      <c r="IEH95" s="2"/>
      <c r="IEI95" s="2"/>
      <c r="IEJ95" s="2"/>
      <c r="IEK95" s="2"/>
      <c r="IEL95" s="2"/>
      <c r="IEM95" s="2"/>
      <c r="IEN95" s="2"/>
      <c r="IEO95" s="2"/>
      <c r="IEP95" s="2"/>
      <c r="IEQ95" s="2"/>
      <c r="IER95" s="2"/>
      <c r="IES95" s="2"/>
      <c r="IET95" s="2"/>
      <c r="IEU95" s="2"/>
      <c r="IEV95" s="2"/>
      <c r="IEW95" s="2"/>
      <c r="IEX95" s="2"/>
      <c r="IEY95" s="2"/>
      <c r="IEZ95" s="2"/>
      <c r="IFA95" s="2"/>
      <c r="IFB95" s="2"/>
      <c r="IFC95" s="2"/>
      <c r="IFD95" s="2"/>
      <c r="IFE95" s="2"/>
      <c r="IFF95" s="2"/>
      <c r="IFG95" s="2"/>
      <c r="IFH95" s="2"/>
      <c r="IFI95" s="2"/>
      <c r="IFJ95" s="2"/>
      <c r="IFK95" s="2"/>
      <c r="IFL95" s="2"/>
      <c r="IFM95" s="2"/>
      <c r="IFN95" s="2"/>
      <c r="IFO95" s="2"/>
      <c r="IFP95" s="2"/>
      <c r="IFQ95" s="2"/>
      <c r="IFR95" s="2"/>
      <c r="IFS95" s="2"/>
      <c r="IFT95" s="2"/>
      <c r="IFU95" s="2"/>
      <c r="IFV95" s="2"/>
      <c r="IFW95" s="2"/>
      <c r="IFX95" s="2"/>
      <c r="IFY95" s="2"/>
      <c r="IFZ95" s="2"/>
      <c r="IGA95" s="2"/>
      <c r="IGB95" s="2"/>
      <c r="IGC95" s="2"/>
      <c r="IGD95" s="2"/>
      <c r="IGE95" s="2"/>
      <c r="IGF95" s="2"/>
      <c r="IGG95" s="2"/>
      <c r="IGH95" s="2"/>
      <c r="IGI95" s="2"/>
      <c r="IGJ95" s="2"/>
      <c r="IGK95" s="2"/>
      <c r="IGL95" s="2"/>
      <c r="IGM95" s="2"/>
      <c r="IGN95" s="2"/>
      <c r="IGO95" s="2"/>
      <c r="IGP95" s="2"/>
      <c r="IGQ95" s="2"/>
      <c r="IGR95" s="2"/>
      <c r="IGS95" s="2"/>
      <c r="IGT95" s="2"/>
      <c r="IGU95" s="2"/>
      <c r="IGV95" s="2"/>
      <c r="IGW95" s="2"/>
      <c r="IGX95" s="2"/>
      <c r="IGY95" s="2"/>
      <c r="IGZ95" s="2"/>
      <c r="IHA95" s="2"/>
      <c r="IHB95" s="2"/>
      <c r="IHC95" s="2"/>
      <c r="IHD95" s="2"/>
      <c r="IHE95" s="2"/>
      <c r="IHF95" s="2"/>
      <c r="IHG95" s="2"/>
      <c r="IHH95" s="2"/>
      <c r="IHI95" s="2"/>
      <c r="IHJ95" s="2"/>
      <c r="IHK95" s="2"/>
      <c r="IHL95" s="2"/>
      <c r="IHM95" s="2"/>
      <c r="IHN95" s="2"/>
      <c r="IHO95" s="2"/>
      <c r="IHP95" s="2"/>
      <c r="IHQ95" s="2"/>
      <c r="IHR95" s="2"/>
      <c r="IHS95" s="2"/>
      <c r="IHT95" s="2"/>
      <c r="IHU95" s="2"/>
      <c r="IHV95" s="2"/>
      <c r="IHW95" s="2"/>
      <c r="IHX95" s="2"/>
      <c r="IHY95" s="2"/>
      <c r="IHZ95" s="2"/>
      <c r="IIA95" s="2"/>
      <c r="IIB95" s="2"/>
      <c r="IIC95" s="2"/>
      <c r="IID95" s="2"/>
      <c r="IIE95" s="2"/>
      <c r="IIF95" s="2"/>
      <c r="IIG95" s="2"/>
      <c r="IIH95" s="2"/>
      <c r="III95" s="2"/>
      <c r="IIJ95" s="2"/>
      <c r="IIK95" s="2"/>
      <c r="IIL95" s="2"/>
      <c r="IIM95" s="2"/>
      <c r="IIN95" s="2"/>
      <c r="IIO95" s="2"/>
      <c r="IIP95" s="2"/>
      <c r="IIQ95" s="2"/>
      <c r="IIR95" s="2"/>
      <c r="IIS95" s="2"/>
      <c r="IIT95" s="2"/>
      <c r="IIU95" s="2"/>
      <c r="IIV95" s="2"/>
      <c r="IIW95" s="2"/>
      <c r="IIX95" s="2"/>
      <c r="IIY95" s="2"/>
      <c r="IIZ95" s="2"/>
      <c r="IJA95" s="2"/>
      <c r="IJB95" s="2"/>
      <c r="IJC95" s="2"/>
      <c r="IJD95" s="2"/>
      <c r="IJE95" s="2"/>
      <c r="IJF95" s="2"/>
      <c r="IJG95" s="2"/>
      <c r="IJH95" s="2"/>
      <c r="IJI95" s="2"/>
      <c r="IJJ95" s="2"/>
      <c r="IJK95" s="2"/>
      <c r="IJL95" s="2"/>
      <c r="IJM95" s="2"/>
      <c r="IJN95" s="2"/>
      <c r="IJO95" s="2"/>
      <c r="IJP95" s="2"/>
      <c r="IJQ95" s="2"/>
      <c r="IJR95" s="2"/>
      <c r="IJS95" s="2"/>
      <c r="IJT95" s="2"/>
      <c r="IJU95" s="2"/>
      <c r="IJV95" s="2"/>
      <c r="IJW95" s="2"/>
      <c r="IJX95" s="2"/>
      <c r="IJY95" s="2"/>
      <c r="IJZ95" s="2"/>
      <c r="IKA95" s="2"/>
      <c r="IKB95" s="2"/>
      <c r="IKC95" s="2"/>
      <c r="IKD95" s="2"/>
      <c r="IKE95" s="2"/>
      <c r="IKF95" s="2"/>
      <c r="IKG95" s="2"/>
      <c r="IKH95" s="2"/>
      <c r="IKI95" s="2"/>
      <c r="IKJ95" s="2"/>
      <c r="IKK95" s="2"/>
      <c r="IKL95" s="2"/>
      <c r="IKM95" s="2"/>
      <c r="IKN95" s="2"/>
      <c r="IKO95" s="2"/>
      <c r="IKP95" s="2"/>
      <c r="IKQ95" s="2"/>
      <c r="IKR95" s="2"/>
      <c r="IKS95" s="2"/>
      <c r="IKT95" s="2"/>
      <c r="IKU95" s="2"/>
      <c r="IKV95" s="2"/>
      <c r="IKW95" s="2"/>
      <c r="IKX95" s="2"/>
      <c r="IKY95" s="2"/>
      <c r="IKZ95" s="2"/>
      <c r="ILA95" s="2"/>
      <c r="ILB95" s="2"/>
      <c r="ILC95" s="2"/>
      <c r="ILD95" s="2"/>
      <c r="ILE95" s="2"/>
      <c r="ILF95" s="2"/>
      <c r="ILG95" s="2"/>
      <c r="ILH95" s="2"/>
      <c r="ILI95" s="2"/>
      <c r="ILJ95" s="2"/>
      <c r="ILK95" s="2"/>
      <c r="ILL95" s="2"/>
      <c r="ILM95" s="2"/>
      <c r="ILN95" s="2"/>
      <c r="ILO95" s="2"/>
      <c r="ILP95" s="2"/>
      <c r="ILQ95" s="2"/>
      <c r="ILR95" s="2"/>
      <c r="ILS95" s="2"/>
      <c r="ILT95" s="2"/>
      <c r="ILU95" s="2"/>
      <c r="ILV95" s="2"/>
      <c r="ILW95" s="2"/>
      <c r="ILX95" s="2"/>
      <c r="ILY95" s="2"/>
      <c r="ILZ95" s="2"/>
      <c r="IMA95" s="2"/>
      <c r="IMB95" s="2"/>
      <c r="IMC95" s="2"/>
      <c r="IMD95" s="2"/>
      <c r="IME95" s="2"/>
      <c r="IMF95" s="2"/>
      <c r="IMG95" s="2"/>
      <c r="IMH95" s="2"/>
      <c r="IMI95" s="2"/>
      <c r="IMJ95" s="2"/>
      <c r="IMK95" s="2"/>
      <c r="IML95" s="2"/>
      <c r="IMM95" s="2"/>
      <c r="IMN95" s="2"/>
      <c r="IMO95" s="2"/>
      <c r="IMP95" s="2"/>
      <c r="IMQ95" s="2"/>
      <c r="IMR95" s="2"/>
      <c r="IMS95" s="2"/>
      <c r="IMT95" s="2"/>
      <c r="IMU95" s="2"/>
      <c r="IMV95" s="2"/>
      <c r="IMW95" s="2"/>
      <c r="IMX95" s="2"/>
      <c r="IMY95" s="2"/>
      <c r="IMZ95" s="2"/>
      <c r="INA95" s="2"/>
      <c r="INB95" s="2"/>
      <c r="INC95" s="2"/>
      <c r="IND95" s="2"/>
      <c r="INE95" s="2"/>
      <c r="INF95" s="2"/>
      <c r="ING95" s="2"/>
      <c r="INH95" s="2"/>
      <c r="INI95" s="2"/>
      <c r="INJ95" s="2"/>
      <c r="INK95" s="2"/>
      <c r="INL95" s="2"/>
      <c r="INM95" s="2"/>
      <c r="INN95" s="2"/>
      <c r="INO95" s="2"/>
      <c r="INP95" s="2"/>
      <c r="INQ95" s="2"/>
      <c r="INR95" s="2"/>
      <c r="INS95" s="2"/>
      <c r="INT95" s="2"/>
      <c r="INU95" s="2"/>
      <c r="INV95" s="2"/>
      <c r="INW95" s="2"/>
      <c r="INX95" s="2"/>
      <c r="INY95" s="2"/>
      <c r="INZ95" s="2"/>
      <c r="IOA95" s="2"/>
      <c r="IOB95" s="2"/>
      <c r="IOC95" s="2"/>
      <c r="IOD95" s="2"/>
      <c r="IOE95" s="2"/>
      <c r="IOF95" s="2"/>
      <c r="IOG95" s="2"/>
      <c r="IOH95" s="2"/>
      <c r="IOI95" s="2"/>
      <c r="IOJ95" s="2"/>
      <c r="IOK95" s="2"/>
      <c r="IOL95" s="2"/>
      <c r="IOM95" s="2"/>
      <c r="ION95" s="2"/>
      <c r="IOO95" s="2"/>
      <c r="IOP95" s="2"/>
      <c r="IOQ95" s="2"/>
      <c r="IOR95" s="2"/>
      <c r="IOS95" s="2"/>
      <c r="IOT95" s="2"/>
      <c r="IOU95" s="2"/>
      <c r="IOV95" s="2"/>
      <c r="IOW95" s="2"/>
      <c r="IOX95" s="2"/>
      <c r="IOY95" s="2"/>
      <c r="IOZ95" s="2"/>
      <c r="IPA95" s="2"/>
      <c r="IPB95" s="2"/>
      <c r="IPC95" s="2"/>
      <c r="IPD95" s="2"/>
      <c r="IPE95" s="2"/>
      <c r="IPF95" s="2"/>
      <c r="IPG95" s="2"/>
      <c r="IPH95" s="2"/>
      <c r="IPI95" s="2"/>
      <c r="IPJ95" s="2"/>
      <c r="IPK95" s="2"/>
      <c r="IPL95" s="2"/>
      <c r="IPM95" s="2"/>
      <c r="IPN95" s="2"/>
      <c r="IPO95" s="2"/>
      <c r="IPP95" s="2"/>
      <c r="IPQ95" s="2"/>
      <c r="IPR95" s="2"/>
      <c r="IPS95" s="2"/>
      <c r="IPT95" s="2"/>
      <c r="IPU95" s="2"/>
      <c r="IPV95" s="2"/>
      <c r="IPW95" s="2"/>
      <c r="IPX95" s="2"/>
      <c r="IPY95" s="2"/>
      <c r="IPZ95" s="2"/>
      <c r="IQA95" s="2"/>
      <c r="IQB95" s="2"/>
      <c r="IQC95" s="2"/>
      <c r="IQD95" s="2"/>
      <c r="IQE95" s="2"/>
      <c r="IQF95" s="2"/>
      <c r="IQG95" s="2"/>
      <c r="IQH95" s="2"/>
      <c r="IQI95" s="2"/>
      <c r="IQJ95" s="2"/>
      <c r="IQK95" s="2"/>
      <c r="IQL95" s="2"/>
      <c r="IQM95" s="2"/>
      <c r="IQN95" s="2"/>
      <c r="IQO95" s="2"/>
      <c r="IQP95" s="2"/>
      <c r="IQQ95" s="2"/>
      <c r="IQR95" s="2"/>
      <c r="IQS95" s="2"/>
      <c r="IQT95" s="2"/>
      <c r="IQU95" s="2"/>
      <c r="IQV95" s="2"/>
      <c r="IQW95" s="2"/>
      <c r="IQX95" s="2"/>
      <c r="IQY95" s="2"/>
      <c r="IQZ95" s="2"/>
      <c r="IRA95" s="2"/>
      <c r="IRB95" s="2"/>
      <c r="IRC95" s="2"/>
      <c r="IRD95" s="2"/>
      <c r="IRE95" s="2"/>
      <c r="IRF95" s="2"/>
      <c r="IRG95" s="2"/>
      <c r="IRH95" s="2"/>
      <c r="IRI95" s="2"/>
      <c r="IRJ95" s="2"/>
      <c r="IRK95" s="2"/>
      <c r="IRL95" s="2"/>
      <c r="IRM95" s="2"/>
      <c r="IRN95" s="2"/>
      <c r="IRO95" s="2"/>
      <c r="IRP95" s="2"/>
      <c r="IRQ95" s="2"/>
      <c r="IRR95" s="2"/>
      <c r="IRS95" s="2"/>
      <c r="IRT95" s="2"/>
      <c r="IRU95" s="2"/>
      <c r="IRV95" s="2"/>
      <c r="IRW95" s="2"/>
      <c r="IRX95" s="2"/>
      <c r="IRY95" s="2"/>
      <c r="IRZ95" s="2"/>
      <c r="ISA95" s="2"/>
      <c r="ISB95" s="2"/>
      <c r="ISC95" s="2"/>
      <c r="ISD95" s="2"/>
      <c r="ISE95" s="2"/>
      <c r="ISF95" s="2"/>
      <c r="ISG95" s="2"/>
      <c r="ISH95" s="2"/>
      <c r="ISI95" s="2"/>
      <c r="ISJ95" s="2"/>
      <c r="ISK95" s="2"/>
      <c r="ISL95" s="2"/>
      <c r="ISM95" s="2"/>
      <c r="ISN95" s="2"/>
      <c r="ISO95" s="2"/>
      <c r="ISP95" s="2"/>
      <c r="ISQ95" s="2"/>
      <c r="ISR95" s="2"/>
      <c r="ISS95" s="2"/>
      <c r="IST95" s="2"/>
      <c r="ISU95" s="2"/>
      <c r="ISV95" s="2"/>
      <c r="ISW95" s="2"/>
      <c r="ISX95" s="2"/>
      <c r="ISY95" s="2"/>
      <c r="ISZ95" s="2"/>
      <c r="ITA95" s="2"/>
      <c r="ITB95" s="2"/>
      <c r="ITC95" s="2"/>
      <c r="ITD95" s="2"/>
      <c r="ITE95" s="2"/>
      <c r="ITF95" s="2"/>
      <c r="ITG95" s="2"/>
      <c r="ITH95" s="2"/>
      <c r="ITI95" s="2"/>
      <c r="ITJ95" s="2"/>
      <c r="ITK95" s="2"/>
      <c r="ITL95" s="2"/>
      <c r="ITM95" s="2"/>
      <c r="ITN95" s="2"/>
      <c r="ITO95" s="2"/>
      <c r="ITP95" s="2"/>
      <c r="ITQ95" s="2"/>
      <c r="ITR95" s="2"/>
      <c r="ITS95" s="2"/>
      <c r="ITT95" s="2"/>
      <c r="ITU95" s="2"/>
      <c r="ITV95" s="2"/>
      <c r="ITW95" s="2"/>
      <c r="ITX95" s="2"/>
      <c r="ITY95" s="2"/>
      <c r="ITZ95" s="2"/>
      <c r="IUA95" s="2"/>
      <c r="IUB95" s="2"/>
      <c r="IUC95" s="2"/>
      <c r="IUD95" s="2"/>
      <c r="IUE95" s="2"/>
      <c r="IUF95" s="2"/>
      <c r="IUG95" s="2"/>
      <c r="IUH95" s="2"/>
      <c r="IUI95" s="2"/>
      <c r="IUJ95" s="2"/>
      <c r="IUK95" s="2"/>
      <c r="IUL95" s="2"/>
      <c r="IUM95" s="2"/>
      <c r="IUN95" s="2"/>
      <c r="IUO95" s="2"/>
      <c r="IUP95" s="2"/>
      <c r="IUQ95" s="2"/>
      <c r="IUR95" s="2"/>
      <c r="IUS95" s="2"/>
      <c r="IUT95" s="2"/>
      <c r="IUU95" s="2"/>
      <c r="IUV95" s="2"/>
      <c r="IUW95" s="2"/>
      <c r="IUX95" s="2"/>
      <c r="IUY95" s="2"/>
      <c r="IUZ95" s="2"/>
      <c r="IVA95" s="2"/>
      <c r="IVB95" s="2"/>
      <c r="IVC95" s="2"/>
      <c r="IVD95" s="2"/>
      <c r="IVE95" s="2"/>
      <c r="IVF95" s="2"/>
      <c r="IVG95" s="2"/>
      <c r="IVH95" s="2"/>
      <c r="IVI95" s="2"/>
      <c r="IVJ95" s="2"/>
      <c r="IVK95" s="2"/>
      <c r="IVL95" s="2"/>
      <c r="IVM95" s="2"/>
      <c r="IVN95" s="2"/>
      <c r="IVO95" s="2"/>
      <c r="IVP95" s="2"/>
      <c r="IVQ95" s="2"/>
      <c r="IVR95" s="2"/>
      <c r="IVS95" s="2"/>
      <c r="IVT95" s="2"/>
      <c r="IVU95" s="2"/>
      <c r="IVV95" s="2"/>
      <c r="IVW95" s="2"/>
      <c r="IVX95" s="2"/>
      <c r="IVY95" s="2"/>
      <c r="IVZ95" s="2"/>
      <c r="IWA95" s="2"/>
      <c r="IWB95" s="2"/>
      <c r="IWC95" s="2"/>
      <c r="IWD95" s="2"/>
      <c r="IWE95" s="2"/>
      <c r="IWF95" s="2"/>
      <c r="IWG95" s="2"/>
      <c r="IWH95" s="2"/>
      <c r="IWI95" s="2"/>
      <c r="IWJ95" s="2"/>
      <c r="IWK95" s="2"/>
      <c r="IWL95" s="2"/>
      <c r="IWM95" s="2"/>
      <c r="IWN95" s="2"/>
      <c r="IWO95" s="2"/>
      <c r="IWP95" s="2"/>
      <c r="IWQ95" s="2"/>
      <c r="IWR95" s="2"/>
      <c r="IWS95" s="2"/>
      <c r="IWT95" s="2"/>
      <c r="IWU95" s="2"/>
      <c r="IWV95" s="2"/>
      <c r="IWW95" s="2"/>
      <c r="IWX95" s="2"/>
      <c r="IWY95" s="2"/>
      <c r="IWZ95" s="2"/>
      <c r="IXA95" s="2"/>
      <c r="IXB95" s="2"/>
      <c r="IXC95" s="2"/>
      <c r="IXD95" s="2"/>
      <c r="IXE95" s="2"/>
      <c r="IXF95" s="2"/>
      <c r="IXG95" s="2"/>
      <c r="IXH95" s="2"/>
      <c r="IXI95" s="2"/>
      <c r="IXJ95" s="2"/>
      <c r="IXK95" s="2"/>
      <c r="IXL95" s="2"/>
      <c r="IXM95" s="2"/>
      <c r="IXN95" s="2"/>
      <c r="IXO95" s="2"/>
      <c r="IXP95" s="2"/>
      <c r="IXQ95" s="2"/>
      <c r="IXR95" s="2"/>
      <c r="IXS95" s="2"/>
      <c r="IXT95" s="2"/>
      <c r="IXU95" s="2"/>
      <c r="IXV95" s="2"/>
      <c r="IXW95" s="2"/>
      <c r="IXX95" s="2"/>
      <c r="IXY95" s="2"/>
      <c r="IXZ95" s="2"/>
      <c r="IYA95" s="2"/>
      <c r="IYB95" s="2"/>
      <c r="IYC95" s="2"/>
      <c r="IYD95" s="2"/>
      <c r="IYE95" s="2"/>
      <c r="IYF95" s="2"/>
      <c r="IYG95" s="2"/>
      <c r="IYH95" s="2"/>
      <c r="IYI95" s="2"/>
      <c r="IYJ95" s="2"/>
      <c r="IYK95" s="2"/>
      <c r="IYL95" s="2"/>
      <c r="IYM95" s="2"/>
      <c r="IYN95" s="2"/>
      <c r="IYO95" s="2"/>
      <c r="IYP95" s="2"/>
      <c r="IYQ95" s="2"/>
      <c r="IYR95" s="2"/>
      <c r="IYS95" s="2"/>
      <c r="IYT95" s="2"/>
      <c r="IYU95" s="2"/>
      <c r="IYV95" s="2"/>
      <c r="IYW95" s="2"/>
      <c r="IYX95" s="2"/>
      <c r="IYY95" s="2"/>
      <c r="IYZ95" s="2"/>
      <c r="IZA95" s="2"/>
      <c r="IZB95" s="2"/>
      <c r="IZC95" s="2"/>
      <c r="IZD95" s="2"/>
      <c r="IZE95" s="2"/>
      <c r="IZF95" s="2"/>
      <c r="IZG95" s="2"/>
      <c r="IZH95" s="2"/>
      <c r="IZI95" s="2"/>
      <c r="IZJ95" s="2"/>
      <c r="IZK95" s="2"/>
      <c r="IZL95" s="2"/>
      <c r="IZM95" s="2"/>
      <c r="IZN95" s="2"/>
      <c r="IZO95" s="2"/>
      <c r="IZP95" s="2"/>
      <c r="IZQ95" s="2"/>
      <c r="IZR95" s="2"/>
      <c r="IZS95" s="2"/>
      <c r="IZT95" s="2"/>
      <c r="IZU95" s="2"/>
      <c r="IZV95" s="2"/>
      <c r="IZW95" s="2"/>
      <c r="IZX95" s="2"/>
      <c r="IZY95" s="2"/>
      <c r="IZZ95" s="2"/>
      <c r="JAA95" s="2"/>
      <c r="JAB95" s="2"/>
      <c r="JAC95" s="2"/>
      <c r="JAD95" s="2"/>
      <c r="JAE95" s="2"/>
      <c r="JAF95" s="2"/>
      <c r="JAG95" s="2"/>
      <c r="JAH95" s="2"/>
      <c r="JAI95" s="2"/>
      <c r="JAJ95" s="2"/>
      <c r="JAK95" s="2"/>
      <c r="JAL95" s="2"/>
      <c r="JAM95" s="2"/>
      <c r="JAN95" s="2"/>
      <c r="JAO95" s="2"/>
      <c r="JAP95" s="2"/>
      <c r="JAQ95" s="2"/>
      <c r="JAR95" s="2"/>
      <c r="JAS95" s="2"/>
      <c r="JAT95" s="2"/>
      <c r="JAU95" s="2"/>
      <c r="JAV95" s="2"/>
      <c r="JAW95" s="2"/>
      <c r="JAX95" s="2"/>
      <c r="JAY95" s="2"/>
      <c r="JAZ95" s="2"/>
      <c r="JBA95" s="2"/>
      <c r="JBB95" s="2"/>
      <c r="JBC95" s="2"/>
      <c r="JBD95" s="2"/>
      <c r="JBE95" s="2"/>
      <c r="JBF95" s="2"/>
      <c r="JBG95" s="2"/>
      <c r="JBH95" s="2"/>
      <c r="JBI95" s="2"/>
      <c r="JBJ95" s="2"/>
      <c r="JBK95" s="2"/>
      <c r="JBL95" s="2"/>
      <c r="JBM95" s="2"/>
      <c r="JBN95" s="2"/>
      <c r="JBO95" s="2"/>
      <c r="JBP95" s="2"/>
      <c r="JBQ95" s="2"/>
      <c r="JBR95" s="2"/>
      <c r="JBS95" s="2"/>
      <c r="JBT95" s="2"/>
      <c r="JBU95" s="2"/>
      <c r="JBV95" s="2"/>
      <c r="JBW95" s="2"/>
      <c r="JBX95" s="2"/>
      <c r="JBY95" s="2"/>
      <c r="JBZ95" s="2"/>
      <c r="JCA95" s="2"/>
      <c r="JCB95" s="2"/>
      <c r="JCC95" s="2"/>
      <c r="JCD95" s="2"/>
      <c r="JCE95" s="2"/>
      <c r="JCF95" s="2"/>
      <c r="JCG95" s="2"/>
      <c r="JCH95" s="2"/>
      <c r="JCI95" s="2"/>
      <c r="JCJ95" s="2"/>
      <c r="JCK95" s="2"/>
      <c r="JCL95" s="2"/>
      <c r="JCM95" s="2"/>
      <c r="JCN95" s="2"/>
      <c r="JCO95" s="2"/>
      <c r="JCP95" s="2"/>
      <c r="JCQ95" s="2"/>
      <c r="JCR95" s="2"/>
      <c r="JCS95" s="2"/>
      <c r="JCT95" s="2"/>
      <c r="JCU95" s="2"/>
      <c r="JCV95" s="2"/>
      <c r="JCW95" s="2"/>
      <c r="JCX95" s="2"/>
      <c r="JCY95" s="2"/>
      <c r="JCZ95" s="2"/>
      <c r="JDA95" s="2"/>
      <c r="JDB95" s="2"/>
      <c r="JDC95" s="2"/>
      <c r="JDD95" s="2"/>
      <c r="JDE95" s="2"/>
      <c r="JDF95" s="2"/>
      <c r="JDG95" s="2"/>
      <c r="JDH95" s="2"/>
      <c r="JDI95" s="2"/>
      <c r="JDJ95" s="2"/>
      <c r="JDK95" s="2"/>
      <c r="JDL95" s="2"/>
      <c r="JDM95" s="2"/>
      <c r="JDN95" s="2"/>
      <c r="JDO95" s="2"/>
      <c r="JDP95" s="2"/>
      <c r="JDQ95" s="2"/>
      <c r="JDR95" s="2"/>
      <c r="JDS95" s="2"/>
      <c r="JDT95" s="2"/>
      <c r="JDU95" s="2"/>
      <c r="JDV95" s="2"/>
      <c r="JDW95" s="2"/>
      <c r="JDX95" s="2"/>
      <c r="JDY95" s="2"/>
      <c r="JDZ95" s="2"/>
      <c r="JEA95" s="2"/>
      <c r="JEB95" s="2"/>
      <c r="JEC95" s="2"/>
      <c r="JED95" s="2"/>
      <c r="JEE95" s="2"/>
      <c r="JEF95" s="2"/>
      <c r="JEG95" s="2"/>
      <c r="JEH95" s="2"/>
      <c r="JEI95" s="2"/>
      <c r="JEJ95" s="2"/>
      <c r="JEK95" s="2"/>
      <c r="JEL95" s="2"/>
      <c r="JEM95" s="2"/>
      <c r="JEN95" s="2"/>
      <c r="JEO95" s="2"/>
      <c r="JEP95" s="2"/>
      <c r="JEQ95" s="2"/>
      <c r="JER95" s="2"/>
      <c r="JES95" s="2"/>
      <c r="JET95" s="2"/>
      <c r="JEU95" s="2"/>
      <c r="JEV95" s="2"/>
      <c r="JEW95" s="2"/>
      <c r="JEX95" s="2"/>
      <c r="JEY95" s="2"/>
      <c r="JEZ95" s="2"/>
      <c r="JFA95" s="2"/>
      <c r="JFB95" s="2"/>
      <c r="JFC95" s="2"/>
      <c r="JFD95" s="2"/>
      <c r="JFE95" s="2"/>
      <c r="JFF95" s="2"/>
      <c r="JFG95" s="2"/>
      <c r="JFH95" s="2"/>
      <c r="JFI95" s="2"/>
      <c r="JFJ95" s="2"/>
      <c r="JFK95" s="2"/>
      <c r="JFL95" s="2"/>
      <c r="JFM95" s="2"/>
      <c r="JFN95" s="2"/>
      <c r="JFO95" s="2"/>
      <c r="JFP95" s="2"/>
      <c r="JFQ95" s="2"/>
      <c r="JFR95" s="2"/>
      <c r="JFS95" s="2"/>
      <c r="JFT95" s="2"/>
      <c r="JFU95" s="2"/>
      <c r="JFV95" s="2"/>
      <c r="JFW95" s="2"/>
      <c r="JFX95" s="2"/>
      <c r="JFY95" s="2"/>
      <c r="JFZ95" s="2"/>
      <c r="JGA95" s="2"/>
      <c r="JGB95" s="2"/>
      <c r="JGC95" s="2"/>
      <c r="JGD95" s="2"/>
      <c r="JGE95" s="2"/>
      <c r="JGF95" s="2"/>
      <c r="JGG95" s="2"/>
      <c r="JGH95" s="2"/>
      <c r="JGI95" s="2"/>
      <c r="JGJ95" s="2"/>
      <c r="JGK95" s="2"/>
      <c r="JGL95" s="2"/>
      <c r="JGM95" s="2"/>
      <c r="JGN95" s="2"/>
      <c r="JGO95" s="2"/>
      <c r="JGP95" s="2"/>
      <c r="JGQ95" s="2"/>
      <c r="JGR95" s="2"/>
      <c r="JGS95" s="2"/>
      <c r="JGT95" s="2"/>
      <c r="JGU95" s="2"/>
      <c r="JGV95" s="2"/>
      <c r="JGW95" s="2"/>
      <c r="JGX95" s="2"/>
      <c r="JGY95" s="2"/>
      <c r="JGZ95" s="2"/>
      <c r="JHA95" s="2"/>
      <c r="JHB95" s="2"/>
      <c r="JHC95" s="2"/>
      <c r="JHD95" s="2"/>
      <c r="JHE95" s="2"/>
      <c r="JHF95" s="2"/>
      <c r="JHG95" s="2"/>
      <c r="JHH95" s="2"/>
      <c r="JHI95" s="2"/>
      <c r="JHJ95" s="2"/>
      <c r="JHK95" s="2"/>
      <c r="JHL95" s="2"/>
      <c r="JHM95" s="2"/>
      <c r="JHN95" s="2"/>
      <c r="JHO95" s="2"/>
      <c r="JHP95" s="2"/>
      <c r="JHQ95" s="2"/>
      <c r="JHR95" s="2"/>
      <c r="JHS95" s="2"/>
      <c r="JHT95" s="2"/>
      <c r="JHU95" s="2"/>
      <c r="JHV95" s="2"/>
      <c r="JHW95" s="2"/>
      <c r="JHX95" s="2"/>
      <c r="JHY95" s="2"/>
      <c r="JHZ95" s="2"/>
      <c r="JIA95" s="2"/>
      <c r="JIB95" s="2"/>
      <c r="JIC95" s="2"/>
      <c r="JID95" s="2"/>
      <c r="JIE95" s="2"/>
      <c r="JIF95" s="2"/>
      <c r="JIG95" s="2"/>
      <c r="JIH95" s="2"/>
      <c r="JII95" s="2"/>
      <c r="JIJ95" s="2"/>
      <c r="JIK95" s="2"/>
      <c r="JIL95" s="2"/>
      <c r="JIM95" s="2"/>
      <c r="JIN95" s="2"/>
      <c r="JIO95" s="2"/>
      <c r="JIP95" s="2"/>
      <c r="JIQ95" s="2"/>
      <c r="JIR95" s="2"/>
      <c r="JIS95" s="2"/>
      <c r="JIT95" s="2"/>
      <c r="JIU95" s="2"/>
      <c r="JIV95" s="2"/>
      <c r="JIW95" s="2"/>
      <c r="JIX95" s="2"/>
      <c r="JIY95" s="2"/>
      <c r="JIZ95" s="2"/>
      <c r="JJA95" s="2"/>
      <c r="JJB95" s="2"/>
      <c r="JJC95" s="2"/>
      <c r="JJD95" s="2"/>
      <c r="JJE95" s="2"/>
      <c r="JJF95" s="2"/>
      <c r="JJG95" s="2"/>
      <c r="JJH95" s="2"/>
      <c r="JJI95" s="2"/>
      <c r="JJJ95" s="2"/>
      <c r="JJK95" s="2"/>
      <c r="JJL95" s="2"/>
      <c r="JJM95" s="2"/>
      <c r="JJN95" s="2"/>
      <c r="JJO95" s="2"/>
      <c r="JJP95" s="2"/>
      <c r="JJQ95" s="2"/>
      <c r="JJR95" s="2"/>
      <c r="JJS95" s="2"/>
      <c r="JJT95" s="2"/>
      <c r="JJU95" s="2"/>
      <c r="JJV95" s="2"/>
      <c r="JJW95" s="2"/>
      <c r="JJX95" s="2"/>
      <c r="JJY95" s="2"/>
      <c r="JJZ95" s="2"/>
      <c r="JKA95" s="2"/>
      <c r="JKB95" s="2"/>
      <c r="JKC95" s="2"/>
      <c r="JKD95" s="2"/>
      <c r="JKE95" s="2"/>
      <c r="JKF95" s="2"/>
      <c r="JKG95" s="2"/>
      <c r="JKH95" s="2"/>
      <c r="JKI95" s="2"/>
      <c r="JKJ95" s="2"/>
      <c r="JKK95" s="2"/>
      <c r="JKL95" s="2"/>
      <c r="JKM95" s="2"/>
      <c r="JKN95" s="2"/>
      <c r="JKO95" s="2"/>
      <c r="JKP95" s="2"/>
      <c r="JKQ95" s="2"/>
      <c r="JKR95" s="2"/>
      <c r="JKS95" s="2"/>
      <c r="JKT95" s="2"/>
      <c r="JKU95" s="2"/>
      <c r="JKV95" s="2"/>
      <c r="JKW95" s="2"/>
      <c r="JKX95" s="2"/>
      <c r="JKY95" s="2"/>
      <c r="JKZ95" s="2"/>
      <c r="JLA95" s="2"/>
      <c r="JLB95" s="2"/>
      <c r="JLC95" s="2"/>
      <c r="JLD95" s="2"/>
      <c r="JLE95" s="2"/>
      <c r="JLF95" s="2"/>
      <c r="JLG95" s="2"/>
      <c r="JLH95" s="2"/>
      <c r="JLI95" s="2"/>
      <c r="JLJ95" s="2"/>
      <c r="JLK95" s="2"/>
      <c r="JLL95" s="2"/>
      <c r="JLM95" s="2"/>
      <c r="JLN95" s="2"/>
      <c r="JLO95" s="2"/>
      <c r="JLP95" s="2"/>
      <c r="JLQ95" s="2"/>
      <c r="JLR95" s="2"/>
      <c r="JLS95" s="2"/>
      <c r="JLT95" s="2"/>
      <c r="JLU95" s="2"/>
      <c r="JLV95" s="2"/>
      <c r="JLW95" s="2"/>
      <c r="JLX95" s="2"/>
      <c r="JLY95" s="2"/>
      <c r="JLZ95" s="2"/>
      <c r="JMA95" s="2"/>
      <c r="JMB95" s="2"/>
      <c r="JMC95" s="2"/>
      <c r="JMD95" s="2"/>
      <c r="JME95" s="2"/>
      <c r="JMF95" s="2"/>
      <c r="JMG95" s="2"/>
      <c r="JMH95" s="2"/>
      <c r="JMI95" s="2"/>
      <c r="JMJ95" s="2"/>
      <c r="JMK95" s="2"/>
      <c r="JML95" s="2"/>
      <c r="JMM95" s="2"/>
      <c r="JMN95" s="2"/>
      <c r="JMO95" s="2"/>
      <c r="JMP95" s="2"/>
      <c r="JMQ95" s="2"/>
      <c r="JMR95" s="2"/>
      <c r="JMS95" s="2"/>
      <c r="JMT95" s="2"/>
      <c r="JMU95" s="2"/>
      <c r="JMV95" s="2"/>
      <c r="JMW95" s="2"/>
      <c r="JMX95" s="2"/>
      <c r="JMY95" s="2"/>
      <c r="JMZ95" s="2"/>
      <c r="JNA95" s="2"/>
      <c r="JNB95" s="2"/>
      <c r="JNC95" s="2"/>
      <c r="JND95" s="2"/>
      <c r="JNE95" s="2"/>
      <c r="JNF95" s="2"/>
      <c r="JNG95" s="2"/>
      <c r="JNH95" s="2"/>
      <c r="JNI95" s="2"/>
      <c r="JNJ95" s="2"/>
      <c r="JNK95" s="2"/>
      <c r="JNL95" s="2"/>
      <c r="JNM95" s="2"/>
      <c r="JNN95" s="2"/>
      <c r="JNO95" s="2"/>
      <c r="JNP95" s="2"/>
      <c r="JNQ95" s="2"/>
      <c r="JNR95" s="2"/>
      <c r="JNS95" s="2"/>
      <c r="JNT95" s="2"/>
      <c r="JNU95" s="2"/>
      <c r="JNV95" s="2"/>
      <c r="JNW95" s="2"/>
      <c r="JNX95" s="2"/>
      <c r="JNY95" s="2"/>
      <c r="JNZ95" s="2"/>
      <c r="JOA95" s="2"/>
      <c r="JOB95" s="2"/>
      <c r="JOC95" s="2"/>
      <c r="JOD95" s="2"/>
      <c r="JOE95" s="2"/>
      <c r="JOF95" s="2"/>
      <c r="JOG95" s="2"/>
      <c r="JOH95" s="2"/>
      <c r="JOI95" s="2"/>
      <c r="JOJ95" s="2"/>
      <c r="JOK95" s="2"/>
      <c r="JOL95" s="2"/>
      <c r="JOM95" s="2"/>
      <c r="JON95" s="2"/>
      <c r="JOO95" s="2"/>
      <c r="JOP95" s="2"/>
      <c r="JOQ95" s="2"/>
      <c r="JOR95" s="2"/>
      <c r="JOS95" s="2"/>
      <c r="JOT95" s="2"/>
      <c r="JOU95" s="2"/>
      <c r="JOV95" s="2"/>
      <c r="JOW95" s="2"/>
      <c r="JOX95" s="2"/>
      <c r="JOY95" s="2"/>
      <c r="JOZ95" s="2"/>
      <c r="JPA95" s="2"/>
      <c r="JPB95" s="2"/>
      <c r="JPC95" s="2"/>
      <c r="JPD95" s="2"/>
      <c r="JPE95" s="2"/>
      <c r="JPF95" s="2"/>
      <c r="JPG95" s="2"/>
      <c r="JPH95" s="2"/>
      <c r="JPI95" s="2"/>
      <c r="JPJ95" s="2"/>
      <c r="JPK95" s="2"/>
      <c r="JPL95" s="2"/>
      <c r="JPM95" s="2"/>
      <c r="JPN95" s="2"/>
      <c r="JPO95" s="2"/>
      <c r="JPP95" s="2"/>
      <c r="JPQ95" s="2"/>
      <c r="JPR95" s="2"/>
      <c r="JPS95" s="2"/>
      <c r="JPT95" s="2"/>
      <c r="JPU95" s="2"/>
      <c r="JPV95" s="2"/>
      <c r="JPW95" s="2"/>
      <c r="JPX95" s="2"/>
      <c r="JPY95" s="2"/>
      <c r="JPZ95" s="2"/>
      <c r="JQA95" s="2"/>
      <c r="JQB95" s="2"/>
      <c r="JQC95" s="2"/>
      <c r="JQD95" s="2"/>
      <c r="JQE95" s="2"/>
      <c r="JQF95" s="2"/>
      <c r="JQG95" s="2"/>
      <c r="JQH95" s="2"/>
      <c r="JQI95" s="2"/>
      <c r="JQJ95" s="2"/>
      <c r="JQK95" s="2"/>
      <c r="JQL95" s="2"/>
      <c r="JQM95" s="2"/>
      <c r="JQN95" s="2"/>
      <c r="JQO95" s="2"/>
      <c r="JQP95" s="2"/>
      <c r="JQQ95" s="2"/>
      <c r="JQR95" s="2"/>
      <c r="JQS95" s="2"/>
      <c r="JQT95" s="2"/>
      <c r="JQU95" s="2"/>
      <c r="JQV95" s="2"/>
      <c r="JQW95" s="2"/>
      <c r="JQX95" s="2"/>
      <c r="JQY95" s="2"/>
      <c r="JQZ95" s="2"/>
      <c r="JRA95" s="2"/>
      <c r="JRB95" s="2"/>
      <c r="JRC95" s="2"/>
      <c r="JRD95" s="2"/>
      <c r="JRE95" s="2"/>
      <c r="JRF95" s="2"/>
      <c r="JRG95" s="2"/>
      <c r="JRH95" s="2"/>
      <c r="JRI95" s="2"/>
      <c r="JRJ95" s="2"/>
      <c r="JRK95" s="2"/>
      <c r="JRL95" s="2"/>
      <c r="JRM95" s="2"/>
      <c r="JRN95" s="2"/>
      <c r="JRO95" s="2"/>
      <c r="JRP95" s="2"/>
      <c r="JRQ95" s="2"/>
      <c r="JRR95" s="2"/>
      <c r="JRS95" s="2"/>
      <c r="JRT95" s="2"/>
      <c r="JRU95" s="2"/>
      <c r="JRV95" s="2"/>
      <c r="JRW95" s="2"/>
      <c r="JRX95" s="2"/>
      <c r="JRY95" s="2"/>
      <c r="JRZ95" s="2"/>
      <c r="JSA95" s="2"/>
      <c r="JSB95" s="2"/>
      <c r="JSC95" s="2"/>
      <c r="JSD95" s="2"/>
      <c r="JSE95" s="2"/>
      <c r="JSF95" s="2"/>
      <c r="JSG95" s="2"/>
      <c r="JSH95" s="2"/>
      <c r="JSI95" s="2"/>
      <c r="JSJ95" s="2"/>
      <c r="JSK95" s="2"/>
      <c r="JSL95" s="2"/>
      <c r="JSM95" s="2"/>
      <c r="JSN95" s="2"/>
      <c r="JSO95" s="2"/>
      <c r="JSP95" s="2"/>
      <c r="JSQ95" s="2"/>
      <c r="JSR95" s="2"/>
      <c r="JSS95" s="2"/>
      <c r="JST95" s="2"/>
      <c r="JSU95" s="2"/>
      <c r="JSV95" s="2"/>
      <c r="JSW95" s="2"/>
      <c r="JSX95" s="2"/>
      <c r="JSY95" s="2"/>
      <c r="JSZ95" s="2"/>
      <c r="JTA95" s="2"/>
      <c r="JTB95" s="2"/>
      <c r="JTC95" s="2"/>
      <c r="JTD95" s="2"/>
      <c r="JTE95" s="2"/>
      <c r="JTF95" s="2"/>
      <c r="JTG95" s="2"/>
      <c r="JTH95" s="2"/>
      <c r="JTI95" s="2"/>
      <c r="JTJ95" s="2"/>
      <c r="JTK95" s="2"/>
      <c r="JTL95" s="2"/>
      <c r="JTM95" s="2"/>
      <c r="JTN95" s="2"/>
      <c r="JTO95" s="2"/>
      <c r="JTP95" s="2"/>
      <c r="JTQ95" s="2"/>
      <c r="JTR95" s="2"/>
      <c r="JTS95" s="2"/>
      <c r="JTT95" s="2"/>
      <c r="JTU95" s="2"/>
      <c r="JTV95" s="2"/>
      <c r="JTW95" s="2"/>
      <c r="JTX95" s="2"/>
      <c r="JTY95" s="2"/>
      <c r="JTZ95" s="2"/>
      <c r="JUA95" s="2"/>
      <c r="JUB95" s="2"/>
      <c r="JUC95" s="2"/>
      <c r="JUD95" s="2"/>
      <c r="JUE95" s="2"/>
      <c r="JUF95" s="2"/>
      <c r="JUG95" s="2"/>
      <c r="JUH95" s="2"/>
      <c r="JUI95" s="2"/>
      <c r="JUJ95" s="2"/>
      <c r="JUK95" s="2"/>
      <c r="JUL95" s="2"/>
      <c r="JUM95" s="2"/>
      <c r="JUN95" s="2"/>
      <c r="JUO95" s="2"/>
      <c r="JUP95" s="2"/>
      <c r="JUQ95" s="2"/>
      <c r="JUR95" s="2"/>
      <c r="JUS95" s="2"/>
      <c r="JUT95" s="2"/>
      <c r="JUU95" s="2"/>
      <c r="JUV95" s="2"/>
      <c r="JUW95" s="2"/>
      <c r="JUX95" s="2"/>
      <c r="JUY95" s="2"/>
      <c r="JUZ95" s="2"/>
      <c r="JVA95" s="2"/>
      <c r="JVB95" s="2"/>
      <c r="JVC95" s="2"/>
      <c r="JVD95" s="2"/>
      <c r="JVE95" s="2"/>
      <c r="JVF95" s="2"/>
      <c r="JVG95" s="2"/>
      <c r="JVH95" s="2"/>
      <c r="JVI95" s="2"/>
      <c r="JVJ95" s="2"/>
      <c r="JVK95" s="2"/>
      <c r="JVL95" s="2"/>
      <c r="JVM95" s="2"/>
      <c r="JVN95" s="2"/>
      <c r="JVO95" s="2"/>
      <c r="JVP95" s="2"/>
      <c r="JVQ95" s="2"/>
      <c r="JVR95" s="2"/>
      <c r="JVS95" s="2"/>
      <c r="JVT95" s="2"/>
      <c r="JVU95" s="2"/>
      <c r="JVV95" s="2"/>
      <c r="JVW95" s="2"/>
      <c r="JVX95" s="2"/>
      <c r="JVY95" s="2"/>
      <c r="JVZ95" s="2"/>
      <c r="JWA95" s="2"/>
      <c r="JWB95" s="2"/>
      <c r="JWC95" s="2"/>
      <c r="JWD95" s="2"/>
      <c r="JWE95" s="2"/>
      <c r="JWF95" s="2"/>
      <c r="JWG95" s="2"/>
      <c r="JWH95" s="2"/>
      <c r="JWI95" s="2"/>
      <c r="JWJ95" s="2"/>
      <c r="JWK95" s="2"/>
      <c r="JWL95" s="2"/>
      <c r="JWM95" s="2"/>
      <c r="JWN95" s="2"/>
      <c r="JWO95" s="2"/>
      <c r="JWP95" s="2"/>
      <c r="JWQ95" s="2"/>
      <c r="JWR95" s="2"/>
      <c r="JWS95" s="2"/>
      <c r="JWT95" s="2"/>
      <c r="JWU95" s="2"/>
      <c r="JWV95" s="2"/>
      <c r="JWW95" s="2"/>
      <c r="JWX95" s="2"/>
      <c r="JWY95" s="2"/>
      <c r="JWZ95" s="2"/>
      <c r="JXA95" s="2"/>
      <c r="JXB95" s="2"/>
      <c r="JXC95" s="2"/>
      <c r="JXD95" s="2"/>
      <c r="JXE95" s="2"/>
      <c r="JXF95" s="2"/>
      <c r="JXG95" s="2"/>
      <c r="JXH95" s="2"/>
      <c r="JXI95" s="2"/>
      <c r="JXJ95" s="2"/>
      <c r="JXK95" s="2"/>
      <c r="JXL95" s="2"/>
      <c r="JXM95" s="2"/>
      <c r="JXN95" s="2"/>
      <c r="JXO95" s="2"/>
      <c r="JXP95" s="2"/>
      <c r="JXQ95" s="2"/>
      <c r="JXR95" s="2"/>
      <c r="JXS95" s="2"/>
      <c r="JXT95" s="2"/>
      <c r="JXU95" s="2"/>
      <c r="JXV95" s="2"/>
      <c r="JXW95" s="2"/>
      <c r="JXX95" s="2"/>
      <c r="JXY95" s="2"/>
      <c r="JXZ95" s="2"/>
      <c r="JYA95" s="2"/>
      <c r="JYB95" s="2"/>
      <c r="JYC95" s="2"/>
      <c r="JYD95" s="2"/>
      <c r="JYE95" s="2"/>
      <c r="JYF95" s="2"/>
      <c r="JYG95" s="2"/>
      <c r="JYH95" s="2"/>
      <c r="JYI95" s="2"/>
      <c r="JYJ95" s="2"/>
      <c r="JYK95" s="2"/>
      <c r="JYL95" s="2"/>
      <c r="JYM95" s="2"/>
      <c r="JYN95" s="2"/>
      <c r="JYO95" s="2"/>
      <c r="JYP95" s="2"/>
      <c r="JYQ95" s="2"/>
      <c r="JYR95" s="2"/>
      <c r="JYS95" s="2"/>
      <c r="JYT95" s="2"/>
      <c r="JYU95" s="2"/>
      <c r="JYV95" s="2"/>
      <c r="JYW95" s="2"/>
      <c r="JYX95" s="2"/>
      <c r="JYY95" s="2"/>
      <c r="JYZ95" s="2"/>
      <c r="JZA95" s="2"/>
      <c r="JZB95" s="2"/>
      <c r="JZC95" s="2"/>
      <c r="JZD95" s="2"/>
      <c r="JZE95" s="2"/>
      <c r="JZF95" s="2"/>
      <c r="JZG95" s="2"/>
      <c r="JZH95" s="2"/>
      <c r="JZI95" s="2"/>
      <c r="JZJ95" s="2"/>
      <c r="JZK95" s="2"/>
      <c r="JZL95" s="2"/>
      <c r="JZM95" s="2"/>
      <c r="JZN95" s="2"/>
      <c r="JZO95" s="2"/>
      <c r="JZP95" s="2"/>
      <c r="JZQ95" s="2"/>
      <c r="JZR95" s="2"/>
      <c r="JZS95" s="2"/>
      <c r="JZT95" s="2"/>
      <c r="JZU95" s="2"/>
      <c r="JZV95" s="2"/>
      <c r="JZW95" s="2"/>
      <c r="JZX95" s="2"/>
      <c r="JZY95" s="2"/>
      <c r="JZZ95" s="2"/>
      <c r="KAA95" s="2"/>
      <c r="KAB95" s="2"/>
      <c r="KAC95" s="2"/>
      <c r="KAD95" s="2"/>
      <c r="KAE95" s="2"/>
      <c r="KAF95" s="2"/>
      <c r="KAG95" s="2"/>
      <c r="KAH95" s="2"/>
      <c r="KAI95" s="2"/>
      <c r="KAJ95" s="2"/>
      <c r="KAK95" s="2"/>
      <c r="KAL95" s="2"/>
      <c r="KAM95" s="2"/>
      <c r="KAN95" s="2"/>
      <c r="KAO95" s="2"/>
      <c r="KAP95" s="2"/>
      <c r="KAQ95" s="2"/>
      <c r="KAR95" s="2"/>
      <c r="KAS95" s="2"/>
      <c r="KAT95" s="2"/>
      <c r="KAU95" s="2"/>
      <c r="KAV95" s="2"/>
      <c r="KAW95" s="2"/>
      <c r="KAX95" s="2"/>
      <c r="KAY95" s="2"/>
      <c r="KAZ95" s="2"/>
      <c r="KBA95" s="2"/>
      <c r="KBB95" s="2"/>
      <c r="KBC95" s="2"/>
      <c r="KBD95" s="2"/>
      <c r="KBE95" s="2"/>
      <c r="KBF95" s="2"/>
      <c r="KBG95" s="2"/>
      <c r="KBH95" s="2"/>
      <c r="KBI95" s="2"/>
      <c r="KBJ95" s="2"/>
      <c r="KBK95" s="2"/>
      <c r="KBL95" s="2"/>
      <c r="KBM95" s="2"/>
      <c r="KBN95" s="2"/>
      <c r="KBO95" s="2"/>
      <c r="KBP95" s="2"/>
      <c r="KBQ95" s="2"/>
      <c r="KBR95" s="2"/>
      <c r="KBS95" s="2"/>
      <c r="KBT95" s="2"/>
      <c r="KBU95" s="2"/>
      <c r="KBV95" s="2"/>
      <c r="KBW95" s="2"/>
      <c r="KBX95" s="2"/>
      <c r="KBY95" s="2"/>
      <c r="KBZ95" s="2"/>
      <c r="KCA95" s="2"/>
      <c r="KCB95" s="2"/>
      <c r="KCC95" s="2"/>
      <c r="KCD95" s="2"/>
      <c r="KCE95" s="2"/>
      <c r="KCF95" s="2"/>
      <c r="KCG95" s="2"/>
      <c r="KCH95" s="2"/>
      <c r="KCI95" s="2"/>
      <c r="KCJ95" s="2"/>
      <c r="KCK95" s="2"/>
      <c r="KCL95" s="2"/>
      <c r="KCM95" s="2"/>
      <c r="KCN95" s="2"/>
      <c r="KCO95" s="2"/>
      <c r="KCP95" s="2"/>
      <c r="KCQ95" s="2"/>
      <c r="KCR95" s="2"/>
      <c r="KCS95" s="2"/>
      <c r="KCT95" s="2"/>
      <c r="KCU95" s="2"/>
      <c r="KCV95" s="2"/>
      <c r="KCW95" s="2"/>
      <c r="KCX95" s="2"/>
      <c r="KCY95" s="2"/>
      <c r="KCZ95" s="2"/>
      <c r="KDA95" s="2"/>
      <c r="KDB95" s="2"/>
      <c r="KDC95" s="2"/>
      <c r="KDD95" s="2"/>
      <c r="KDE95" s="2"/>
      <c r="KDF95" s="2"/>
      <c r="KDG95" s="2"/>
      <c r="KDH95" s="2"/>
      <c r="KDI95" s="2"/>
      <c r="KDJ95" s="2"/>
      <c r="KDK95" s="2"/>
      <c r="KDL95" s="2"/>
      <c r="KDM95" s="2"/>
      <c r="KDN95" s="2"/>
      <c r="KDO95" s="2"/>
      <c r="KDP95" s="2"/>
      <c r="KDQ95" s="2"/>
      <c r="KDR95" s="2"/>
      <c r="KDS95" s="2"/>
      <c r="KDT95" s="2"/>
      <c r="KDU95" s="2"/>
      <c r="KDV95" s="2"/>
      <c r="KDW95" s="2"/>
      <c r="KDX95" s="2"/>
      <c r="KDY95" s="2"/>
      <c r="KDZ95" s="2"/>
      <c r="KEA95" s="2"/>
      <c r="KEB95" s="2"/>
      <c r="KEC95" s="2"/>
      <c r="KED95" s="2"/>
      <c r="KEE95" s="2"/>
      <c r="KEF95" s="2"/>
      <c r="KEG95" s="2"/>
      <c r="KEH95" s="2"/>
      <c r="KEI95" s="2"/>
      <c r="KEJ95" s="2"/>
      <c r="KEK95" s="2"/>
      <c r="KEL95" s="2"/>
      <c r="KEM95" s="2"/>
      <c r="KEN95" s="2"/>
      <c r="KEO95" s="2"/>
      <c r="KEP95" s="2"/>
      <c r="KEQ95" s="2"/>
      <c r="KER95" s="2"/>
      <c r="KES95" s="2"/>
      <c r="KET95" s="2"/>
      <c r="KEU95" s="2"/>
      <c r="KEV95" s="2"/>
      <c r="KEW95" s="2"/>
      <c r="KEX95" s="2"/>
      <c r="KEY95" s="2"/>
      <c r="KEZ95" s="2"/>
      <c r="KFA95" s="2"/>
      <c r="KFB95" s="2"/>
      <c r="KFC95" s="2"/>
      <c r="KFD95" s="2"/>
      <c r="KFE95" s="2"/>
      <c r="KFF95" s="2"/>
      <c r="KFG95" s="2"/>
      <c r="KFH95" s="2"/>
      <c r="KFI95" s="2"/>
      <c r="KFJ95" s="2"/>
      <c r="KFK95" s="2"/>
      <c r="KFL95" s="2"/>
      <c r="KFM95" s="2"/>
      <c r="KFN95" s="2"/>
      <c r="KFO95" s="2"/>
      <c r="KFP95" s="2"/>
      <c r="KFQ95" s="2"/>
      <c r="KFR95" s="2"/>
      <c r="KFS95" s="2"/>
      <c r="KFT95" s="2"/>
      <c r="KFU95" s="2"/>
      <c r="KFV95" s="2"/>
      <c r="KFW95" s="2"/>
      <c r="KFX95" s="2"/>
      <c r="KFY95" s="2"/>
      <c r="KFZ95" s="2"/>
      <c r="KGA95" s="2"/>
      <c r="KGB95" s="2"/>
      <c r="KGC95" s="2"/>
      <c r="KGD95" s="2"/>
      <c r="KGE95" s="2"/>
      <c r="KGF95" s="2"/>
      <c r="KGG95" s="2"/>
      <c r="KGH95" s="2"/>
      <c r="KGI95" s="2"/>
      <c r="KGJ95" s="2"/>
      <c r="KGK95" s="2"/>
      <c r="KGL95" s="2"/>
      <c r="KGM95" s="2"/>
      <c r="KGN95" s="2"/>
      <c r="KGO95" s="2"/>
      <c r="KGP95" s="2"/>
      <c r="KGQ95" s="2"/>
      <c r="KGR95" s="2"/>
      <c r="KGS95" s="2"/>
      <c r="KGT95" s="2"/>
      <c r="KGU95" s="2"/>
      <c r="KGV95" s="2"/>
      <c r="KGW95" s="2"/>
      <c r="KGX95" s="2"/>
      <c r="KGY95" s="2"/>
      <c r="KGZ95" s="2"/>
      <c r="KHA95" s="2"/>
      <c r="KHB95" s="2"/>
      <c r="KHC95" s="2"/>
      <c r="KHD95" s="2"/>
      <c r="KHE95" s="2"/>
      <c r="KHF95" s="2"/>
      <c r="KHG95" s="2"/>
      <c r="KHH95" s="2"/>
      <c r="KHI95" s="2"/>
      <c r="KHJ95" s="2"/>
      <c r="KHK95" s="2"/>
      <c r="KHL95" s="2"/>
      <c r="KHM95" s="2"/>
      <c r="KHN95" s="2"/>
      <c r="KHO95" s="2"/>
      <c r="KHP95" s="2"/>
      <c r="KHQ95" s="2"/>
      <c r="KHR95" s="2"/>
      <c r="KHS95" s="2"/>
      <c r="KHT95" s="2"/>
      <c r="KHU95" s="2"/>
      <c r="KHV95" s="2"/>
      <c r="KHW95" s="2"/>
      <c r="KHX95" s="2"/>
      <c r="KHY95" s="2"/>
      <c r="KHZ95" s="2"/>
      <c r="KIA95" s="2"/>
      <c r="KIB95" s="2"/>
      <c r="KIC95" s="2"/>
      <c r="KID95" s="2"/>
      <c r="KIE95" s="2"/>
      <c r="KIF95" s="2"/>
      <c r="KIG95" s="2"/>
      <c r="KIH95" s="2"/>
      <c r="KII95" s="2"/>
      <c r="KIJ95" s="2"/>
      <c r="KIK95" s="2"/>
      <c r="KIL95" s="2"/>
      <c r="KIM95" s="2"/>
      <c r="KIN95" s="2"/>
      <c r="KIO95" s="2"/>
      <c r="KIP95" s="2"/>
      <c r="KIQ95" s="2"/>
      <c r="KIR95" s="2"/>
      <c r="KIS95" s="2"/>
      <c r="KIT95" s="2"/>
      <c r="KIU95" s="2"/>
      <c r="KIV95" s="2"/>
      <c r="KIW95" s="2"/>
      <c r="KIX95" s="2"/>
      <c r="KIY95" s="2"/>
      <c r="KIZ95" s="2"/>
      <c r="KJA95" s="2"/>
      <c r="KJB95" s="2"/>
      <c r="KJC95" s="2"/>
      <c r="KJD95" s="2"/>
      <c r="KJE95" s="2"/>
      <c r="KJF95" s="2"/>
      <c r="KJG95" s="2"/>
      <c r="KJH95" s="2"/>
      <c r="KJI95" s="2"/>
      <c r="KJJ95" s="2"/>
      <c r="KJK95" s="2"/>
      <c r="KJL95" s="2"/>
      <c r="KJM95" s="2"/>
      <c r="KJN95" s="2"/>
      <c r="KJO95" s="2"/>
      <c r="KJP95" s="2"/>
      <c r="KJQ95" s="2"/>
      <c r="KJR95" s="2"/>
      <c r="KJS95" s="2"/>
      <c r="KJT95" s="2"/>
      <c r="KJU95" s="2"/>
      <c r="KJV95" s="2"/>
      <c r="KJW95" s="2"/>
      <c r="KJX95" s="2"/>
      <c r="KJY95" s="2"/>
      <c r="KJZ95" s="2"/>
      <c r="KKA95" s="2"/>
      <c r="KKB95" s="2"/>
      <c r="KKC95" s="2"/>
      <c r="KKD95" s="2"/>
      <c r="KKE95" s="2"/>
      <c r="KKF95" s="2"/>
      <c r="KKG95" s="2"/>
      <c r="KKH95" s="2"/>
      <c r="KKI95" s="2"/>
      <c r="KKJ95" s="2"/>
      <c r="KKK95" s="2"/>
      <c r="KKL95" s="2"/>
      <c r="KKM95" s="2"/>
      <c r="KKN95" s="2"/>
      <c r="KKO95" s="2"/>
      <c r="KKP95" s="2"/>
      <c r="KKQ95" s="2"/>
      <c r="KKR95" s="2"/>
      <c r="KKS95" s="2"/>
      <c r="KKT95" s="2"/>
      <c r="KKU95" s="2"/>
      <c r="KKV95" s="2"/>
      <c r="KKW95" s="2"/>
      <c r="KKX95" s="2"/>
      <c r="KKY95" s="2"/>
      <c r="KKZ95" s="2"/>
      <c r="KLA95" s="2"/>
      <c r="KLB95" s="2"/>
      <c r="KLC95" s="2"/>
      <c r="KLD95" s="2"/>
      <c r="KLE95" s="2"/>
      <c r="KLF95" s="2"/>
      <c r="KLG95" s="2"/>
      <c r="KLH95" s="2"/>
      <c r="KLI95" s="2"/>
      <c r="KLJ95" s="2"/>
      <c r="KLK95" s="2"/>
      <c r="KLL95" s="2"/>
      <c r="KLM95" s="2"/>
      <c r="KLN95" s="2"/>
      <c r="KLO95" s="2"/>
      <c r="KLP95" s="2"/>
      <c r="KLQ95" s="2"/>
      <c r="KLR95" s="2"/>
      <c r="KLS95" s="2"/>
      <c r="KLT95" s="2"/>
      <c r="KLU95" s="2"/>
      <c r="KLV95" s="2"/>
      <c r="KLW95" s="2"/>
      <c r="KLX95" s="2"/>
      <c r="KLY95" s="2"/>
      <c r="KLZ95" s="2"/>
      <c r="KMA95" s="2"/>
      <c r="KMB95" s="2"/>
      <c r="KMC95" s="2"/>
      <c r="KMD95" s="2"/>
      <c r="KME95" s="2"/>
      <c r="KMF95" s="2"/>
      <c r="KMG95" s="2"/>
      <c r="KMH95" s="2"/>
      <c r="KMI95" s="2"/>
      <c r="KMJ95" s="2"/>
      <c r="KMK95" s="2"/>
      <c r="KML95" s="2"/>
      <c r="KMM95" s="2"/>
      <c r="KMN95" s="2"/>
      <c r="KMO95" s="2"/>
      <c r="KMP95" s="2"/>
      <c r="KMQ95" s="2"/>
      <c r="KMR95" s="2"/>
      <c r="KMS95" s="2"/>
      <c r="KMT95" s="2"/>
      <c r="KMU95" s="2"/>
      <c r="KMV95" s="2"/>
      <c r="KMW95" s="2"/>
      <c r="KMX95" s="2"/>
      <c r="KMY95" s="2"/>
      <c r="KMZ95" s="2"/>
      <c r="KNA95" s="2"/>
      <c r="KNB95" s="2"/>
      <c r="KNC95" s="2"/>
      <c r="KND95" s="2"/>
      <c r="KNE95" s="2"/>
      <c r="KNF95" s="2"/>
      <c r="KNG95" s="2"/>
      <c r="KNH95" s="2"/>
      <c r="KNI95" s="2"/>
      <c r="KNJ95" s="2"/>
      <c r="KNK95" s="2"/>
      <c r="KNL95" s="2"/>
      <c r="KNM95" s="2"/>
      <c r="KNN95" s="2"/>
      <c r="KNO95" s="2"/>
      <c r="KNP95" s="2"/>
      <c r="KNQ95" s="2"/>
      <c r="KNR95" s="2"/>
      <c r="KNS95" s="2"/>
      <c r="KNT95" s="2"/>
      <c r="KNU95" s="2"/>
      <c r="KNV95" s="2"/>
      <c r="KNW95" s="2"/>
      <c r="KNX95" s="2"/>
      <c r="KNY95" s="2"/>
      <c r="KNZ95" s="2"/>
      <c r="KOA95" s="2"/>
      <c r="KOB95" s="2"/>
      <c r="KOC95" s="2"/>
      <c r="KOD95" s="2"/>
      <c r="KOE95" s="2"/>
      <c r="KOF95" s="2"/>
      <c r="KOG95" s="2"/>
      <c r="KOH95" s="2"/>
      <c r="KOI95" s="2"/>
      <c r="KOJ95" s="2"/>
      <c r="KOK95" s="2"/>
      <c r="KOL95" s="2"/>
      <c r="KOM95" s="2"/>
      <c r="KON95" s="2"/>
      <c r="KOO95" s="2"/>
      <c r="KOP95" s="2"/>
      <c r="KOQ95" s="2"/>
      <c r="KOR95" s="2"/>
      <c r="KOS95" s="2"/>
      <c r="KOT95" s="2"/>
      <c r="KOU95" s="2"/>
      <c r="KOV95" s="2"/>
      <c r="KOW95" s="2"/>
      <c r="KOX95" s="2"/>
      <c r="KOY95" s="2"/>
      <c r="KOZ95" s="2"/>
      <c r="KPA95" s="2"/>
      <c r="KPB95" s="2"/>
      <c r="KPC95" s="2"/>
      <c r="KPD95" s="2"/>
      <c r="KPE95" s="2"/>
      <c r="KPF95" s="2"/>
      <c r="KPG95" s="2"/>
      <c r="KPH95" s="2"/>
      <c r="KPI95" s="2"/>
      <c r="KPJ95" s="2"/>
      <c r="KPK95" s="2"/>
      <c r="KPL95" s="2"/>
      <c r="KPM95" s="2"/>
      <c r="KPN95" s="2"/>
      <c r="KPO95" s="2"/>
      <c r="KPP95" s="2"/>
      <c r="KPQ95" s="2"/>
      <c r="KPR95" s="2"/>
      <c r="KPS95" s="2"/>
      <c r="KPT95" s="2"/>
      <c r="KPU95" s="2"/>
      <c r="KPV95" s="2"/>
      <c r="KPW95" s="2"/>
      <c r="KPX95" s="2"/>
      <c r="KPY95" s="2"/>
      <c r="KPZ95" s="2"/>
      <c r="KQA95" s="2"/>
      <c r="KQB95" s="2"/>
      <c r="KQC95" s="2"/>
      <c r="KQD95" s="2"/>
      <c r="KQE95" s="2"/>
      <c r="KQF95" s="2"/>
      <c r="KQG95" s="2"/>
      <c r="KQH95" s="2"/>
      <c r="KQI95" s="2"/>
      <c r="KQJ95" s="2"/>
      <c r="KQK95" s="2"/>
      <c r="KQL95" s="2"/>
      <c r="KQM95" s="2"/>
      <c r="KQN95" s="2"/>
      <c r="KQO95" s="2"/>
      <c r="KQP95" s="2"/>
      <c r="KQQ95" s="2"/>
      <c r="KQR95" s="2"/>
      <c r="KQS95" s="2"/>
      <c r="KQT95" s="2"/>
      <c r="KQU95" s="2"/>
      <c r="KQV95" s="2"/>
      <c r="KQW95" s="2"/>
      <c r="KQX95" s="2"/>
      <c r="KQY95" s="2"/>
      <c r="KQZ95" s="2"/>
      <c r="KRA95" s="2"/>
      <c r="KRB95" s="2"/>
      <c r="KRC95" s="2"/>
      <c r="KRD95" s="2"/>
      <c r="KRE95" s="2"/>
      <c r="KRF95" s="2"/>
      <c r="KRG95" s="2"/>
      <c r="KRH95" s="2"/>
      <c r="KRI95" s="2"/>
      <c r="KRJ95" s="2"/>
      <c r="KRK95" s="2"/>
      <c r="KRL95" s="2"/>
      <c r="KRM95" s="2"/>
      <c r="KRN95" s="2"/>
      <c r="KRO95" s="2"/>
      <c r="KRP95" s="2"/>
      <c r="KRQ95" s="2"/>
      <c r="KRR95" s="2"/>
      <c r="KRS95" s="2"/>
      <c r="KRT95" s="2"/>
      <c r="KRU95" s="2"/>
      <c r="KRV95" s="2"/>
      <c r="KRW95" s="2"/>
      <c r="KRX95" s="2"/>
      <c r="KRY95" s="2"/>
      <c r="KRZ95" s="2"/>
      <c r="KSA95" s="2"/>
      <c r="KSB95" s="2"/>
      <c r="KSC95" s="2"/>
      <c r="KSD95" s="2"/>
      <c r="KSE95" s="2"/>
      <c r="KSF95" s="2"/>
      <c r="KSG95" s="2"/>
      <c r="KSH95" s="2"/>
      <c r="KSI95" s="2"/>
      <c r="KSJ95" s="2"/>
      <c r="KSK95" s="2"/>
      <c r="KSL95" s="2"/>
      <c r="KSM95" s="2"/>
      <c r="KSN95" s="2"/>
      <c r="KSO95" s="2"/>
      <c r="KSP95" s="2"/>
      <c r="KSQ95" s="2"/>
      <c r="KSR95" s="2"/>
      <c r="KSS95" s="2"/>
      <c r="KST95" s="2"/>
      <c r="KSU95" s="2"/>
      <c r="KSV95" s="2"/>
      <c r="KSW95" s="2"/>
      <c r="KSX95" s="2"/>
      <c r="KSY95" s="2"/>
      <c r="KSZ95" s="2"/>
      <c r="KTA95" s="2"/>
      <c r="KTB95" s="2"/>
      <c r="KTC95" s="2"/>
      <c r="KTD95" s="2"/>
      <c r="KTE95" s="2"/>
      <c r="KTF95" s="2"/>
      <c r="KTG95" s="2"/>
      <c r="KTH95" s="2"/>
      <c r="KTI95" s="2"/>
      <c r="KTJ95" s="2"/>
      <c r="KTK95" s="2"/>
      <c r="KTL95" s="2"/>
      <c r="KTM95" s="2"/>
      <c r="KTN95" s="2"/>
      <c r="KTO95" s="2"/>
      <c r="KTP95" s="2"/>
      <c r="KTQ95" s="2"/>
      <c r="KTR95" s="2"/>
      <c r="KTS95" s="2"/>
      <c r="KTT95" s="2"/>
      <c r="KTU95" s="2"/>
      <c r="KTV95" s="2"/>
      <c r="KTW95" s="2"/>
      <c r="KTX95" s="2"/>
      <c r="KTY95" s="2"/>
      <c r="KTZ95" s="2"/>
      <c r="KUA95" s="2"/>
      <c r="KUB95" s="2"/>
      <c r="KUC95" s="2"/>
      <c r="KUD95" s="2"/>
      <c r="KUE95" s="2"/>
      <c r="KUF95" s="2"/>
      <c r="KUG95" s="2"/>
      <c r="KUH95" s="2"/>
      <c r="KUI95" s="2"/>
      <c r="KUJ95" s="2"/>
      <c r="KUK95" s="2"/>
      <c r="KUL95" s="2"/>
      <c r="KUM95" s="2"/>
      <c r="KUN95" s="2"/>
      <c r="KUO95" s="2"/>
      <c r="KUP95" s="2"/>
      <c r="KUQ95" s="2"/>
      <c r="KUR95" s="2"/>
      <c r="KUS95" s="2"/>
      <c r="KUT95" s="2"/>
      <c r="KUU95" s="2"/>
      <c r="KUV95" s="2"/>
      <c r="KUW95" s="2"/>
      <c r="KUX95" s="2"/>
      <c r="KUY95" s="2"/>
      <c r="KUZ95" s="2"/>
      <c r="KVA95" s="2"/>
      <c r="KVB95" s="2"/>
      <c r="KVC95" s="2"/>
      <c r="KVD95" s="2"/>
      <c r="KVE95" s="2"/>
      <c r="KVF95" s="2"/>
      <c r="KVG95" s="2"/>
      <c r="KVH95" s="2"/>
      <c r="KVI95" s="2"/>
      <c r="KVJ95" s="2"/>
      <c r="KVK95" s="2"/>
      <c r="KVL95" s="2"/>
      <c r="KVM95" s="2"/>
      <c r="KVN95" s="2"/>
      <c r="KVO95" s="2"/>
      <c r="KVP95" s="2"/>
      <c r="KVQ95" s="2"/>
      <c r="KVR95" s="2"/>
      <c r="KVS95" s="2"/>
      <c r="KVT95" s="2"/>
      <c r="KVU95" s="2"/>
      <c r="KVV95" s="2"/>
      <c r="KVW95" s="2"/>
      <c r="KVX95" s="2"/>
      <c r="KVY95" s="2"/>
      <c r="KVZ95" s="2"/>
      <c r="KWA95" s="2"/>
      <c r="KWB95" s="2"/>
      <c r="KWC95" s="2"/>
      <c r="KWD95" s="2"/>
      <c r="KWE95" s="2"/>
      <c r="KWF95" s="2"/>
      <c r="KWG95" s="2"/>
      <c r="KWH95" s="2"/>
      <c r="KWI95" s="2"/>
      <c r="KWJ95" s="2"/>
      <c r="KWK95" s="2"/>
      <c r="KWL95" s="2"/>
      <c r="KWM95" s="2"/>
      <c r="KWN95" s="2"/>
      <c r="KWO95" s="2"/>
      <c r="KWP95" s="2"/>
      <c r="KWQ95" s="2"/>
      <c r="KWR95" s="2"/>
      <c r="KWS95" s="2"/>
      <c r="KWT95" s="2"/>
      <c r="KWU95" s="2"/>
      <c r="KWV95" s="2"/>
      <c r="KWW95" s="2"/>
      <c r="KWX95" s="2"/>
      <c r="KWY95" s="2"/>
      <c r="KWZ95" s="2"/>
      <c r="KXA95" s="2"/>
      <c r="KXB95" s="2"/>
      <c r="KXC95" s="2"/>
      <c r="KXD95" s="2"/>
      <c r="KXE95" s="2"/>
      <c r="KXF95" s="2"/>
      <c r="KXG95" s="2"/>
      <c r="KXH95" s="2"/>
      <c r="KXI95" s="2"/>
      <c r="KXJ95" s="2"/>
      <c r="KXK95" s="2"/>
      <c r="KXL95" s="2"/>
      <c r="KXM95" s="2"/>
      <c r="KXN95" s="2"/>
      <c r="KXO95" s="2"/>
      <c r="KXP95" s="2"/>
      <c r="KXQ95" s="2"/>
      <c r="KXR95" s="2"/>
      <c r="KXS95" s="2"/>
      <c r="KXT95" s="2"/>
      <c r="KXU95" s="2"/>
      <c r="KXV95" s="2"/>
      <c r="KXW95" s="2"/>
      <c r="KXX95" s="2"/>
      <c r="KXY95" s="2"/>
      <c r="KXZ95" s="2"/>
      <c r="KYA95" s="2"/>
      <c r="KYB95" s="2"/>
      <c r="KYC95" s="2"/>
      <c r="KYD95" s="2"/>
      <c r="KYE95" s="2"/>
      <c r="KYF95" s="2"/>
      <c r="KYG95" s="2"/>
      <c r="KYH95" s="2"/>
      <c r="KYI95" s="2"/>
      <c r="KYJ95" s="2"/>
      <c r="KYK95" s="2"/>
      <c r="KYL95" s="2"/>
      <c r="KYM95" s="2"/>
      <c r="KYN95" s="2"/>
      <c r="KYO95" s="2"/>
      <c r="KYP95" s="2"/>
      <c r="KYQ95" s="2"/>
      <c r="KYR95" s="2"/>
      <c r="KYS95" s="2"/>
      <c r="KYT95" s="2"/>
      <c r="KYU95" s="2"/>
      <c r="KYV95" s="2"/>
      <c r="KYW95" s="2"/>
      <c r="KYX95" s="2"/>
      <c r="KYY95" s="2"/>
      <c r="KYZ95" s="2"/>
      <c r="KZA95" s="2"/>
      <c r="KZB95" s="2"/>
      <c r="KZC95" s="2"/>
      <c r="KZD95" s="2"/>
      <c r="KZE95" s="2"/>
      <c r="KZF95" s="2"/>
      <c r="KZG95" s="2"/>
      <c r="KZH95" s="2"/>
      <c r="KZI95" s="2"/>
      <c r="KZJ95" s="2"/>
      <c r="KZK95" s="2"/>
      <c r="KZL95" s="2"/>
      <c r="KZM95" s="2"/>
      <c r="KZN95" s="2"/>
      <c r="KZO95" s="2"/>
      <c r="KZP95" s="2"/>
      <c r="KZQ95" s="2"/>
      <c r="KZR95" s="2"/>
      <c r="KZS95" s="2"/>
      <c r="KZT95" s="2"/>
      <c r="KZU95" s="2"/>
      <c r="KZV95" s="2"/>
      <c r="KZW95" s="2"/>
      <c r="KZX95" s="2"/>
      <c r="KZY95" s="2"/>
      <c r="KZZ95" s="2"/>
      <c r="LAA95" s="2"/>
      <c r="LAB95" s="2"/>
      <c r="LAC95" s="2"/>
      <c r="LAD95" s="2"/>
      <c r="LAE95" s="2"/>
      <c r="LAF95" s="2"/>
      <c r="LAG95" s="2"/>
      <c r="LAH95" s="2"/>
      <c r="LAI95" s="2"/>
      <c r="LAJ95" s="2"/>
      <c r="LAK95" s="2"/>
      <c r="LAL95" s="2"/>
      <c r="LAM95" s="2"/>
      <c r="LAN95" s="2"/>
      <c r="LAO95" s="2"/>
      <c r="LAP95" s="2"/>
      <c r="LAQ95" s="2"/>
      <c r="LAR95" s="2"/>
      <c r="LAS95" s="2"/>
      <c r="LAT95" s="2"/>
      <c r="LAU95" s="2"/>
      <c r="LAV95" s="2"/>
      <c r="LAW95" s="2"/>
      <c r="LAX95" s="2"/>
      <c r="LAY95" s="2"/>
      <c r="LAZ95" s="2"/>
      <c r="LBA95" s="2"/>
      <c r="LBB95" s="2"/>
      <c r="LBC95" s="2"/>
      <c r="LBD95" s="2"/>
      <c r="LBE95" s="2"/>
      <c r="LBF95" s="2"/>
      <c r="LBG95" s="2"/>
      <c r="LBH95" s="2"/>
      <c r="LBI95" s="2"/>
      <c r="LBJ95" s="2"/>
      <c r="LBK95" s="2"/>
      <c r="LBL95" s="2"/>
      <c r="LBM95" s="2"/>
      <c r="LBN95" s="2"/>
      <c r="LBO95" s="2"/>
      <c r="LBP95" s="2"/>
      <c r="LBQ95" s="2"/>
      <c r="LBR95" s="2"/>
      <c r="LBS95" s="2"/>
      <c r="LBT95" s="2"/>
      <c r="LBU95" s="2"/>
      <c r="LBV95" s="2"/>
      <c r="LBW95" s="2"/>
      <c r="LBX95" s="2"/>
      <c r="LBY95" s="2"/>
      <c r="LBZ95" s="2"/>
      <c r="LCA95" s="2"/>
      <c r="LCB95" s="2"/>
      <c r="LCC95" s="2"/>
      <c r="LCD95" s="2"/>
      <c r="LCE95" s="2"/>
      <c r="LCF95" s="2"/>
      <c r="LCG95" s="2"/>
      <c r="LCH95" s="2"/>
      <c r="LCI95" s="2"/>
      <c r="LCJ95" s="2"/>
      <c r="LCK95" s="2"/>
      <c r="LCL95" s="2"/>
      <c r="LCM95" s="2"/>
      <c r="LCN95" s="2"/>
      <c r="LCO95" s="2"/>
      <c r="LCP95" s="2"/>
      <c r="LCQ95" s="2"/>
      <c r="LCR95" s="2"/>
      <c r="LCS95" s="2"/>
      <c r="LCT95" s="2"/>
      <c r="LCU95" s="2"/>
      <c r="LCV95" s="2"/>
      <c r="LCW95" s="2"/>
      <c r="LCX95" s="2"/>
      <c r="LCY95" s="2"/>
      <c r="LCZ95" s="2"/>
      <c r="LDA95" s="2"/>
      <c r="LDB95" s="2"/>
      <c r="LDC95" s="2"/>
      <c r="LDD95" s="2"/>
      <c r="LDE95" s="2"/>
      <c r="LDF95" s="2"/>
      <c r="LDG95" s="2"/>
      <c r="LDH95" s="2"/>
      <c r="LDI95" s="2"/>
      <c r="LDJ95" s="2"/>
      <c r="LDK95" s="2"/>
      <c r="LDL95" s="2"/>
      <c r="LDM95" s="2"/>
      <c r="LDN95" s="2"/>
      <c r="LDO95" s="2"/>
      <c r="LDP95" s="2"/>
      <c r="LDQ95" s="2"/>
      <c r="LDR95" s="2"/>
      <c r="LDS95" s="2"/>
      <c r="LDT95" s="2"/>
      <c r="LDU95" s="2"/>
      <c r="LDV95" s="2"/>
      <c r="LDW95" s="2"/>
      <c r="LDX95" s="2"/>
      <c r="LDY95" s="2"/>
      <c r="LDZ95" s="2"/>
      <c r="LEA95" s="2"/>
      <c r="LEB95" s="2"/>
      <c r="LEC95" s="2"/>
      <c r="LED95" s="2"/>
      <c r="LEE95" s="2"/>
      <c r="LEF95" s="2"/>
      <c r="LEG95" s="2"/>
      <c r="LEH95" s="2"/>
      <c r="LEI95" s="2"/>
      <c r="LEJ95" s="2"/>
      <c r="LEK95" s="2"/>
      <c r="LEL95" s="2"/>
      <c r="LEM95" s="2"/>
      <c r="LEN95" s="2"/>
      <c r="LEO95" s="2"/>
      <c r="LEP95" s="2"/>
      <c r="LEQ95" s="2"/>
      <c r="LER95" s="2"/>
      <c r="LES95" s="2"/>
      <c r="LET95" s="2"/>
      <c r="LEU95" s="2"/>
      <c r="LEV95" s="2"/>
      <c r="LEW95" s="2"/>
      <c r="LEX95" s="2"/>
      <c r="LEY95" s="2"/>
      <c r="LEZ95" s="2"/>
      <c r="LFA95" s="2"/>
      <c r="LFB95" s="2"/>
      <c r="LFC95" s="2"/>
      <c r="LFD95" s="2"/>
      <c r="LFE95" s="2"/>
      <c r="LFF95" s="2"/>
      <c r="LFG95" s="2"/>
      <c r="LFH95" s="2"/>
      <c r="LFI95" s="2"/>
      <c r="LFJ95" s="2"/>
      <c r="LFK95" s="2"/>
      <c r="LFL95" s="2"/>
      <c r="LFM95" s="2"/>
      <c r="LFN95" s="2"/>
      <c r="LFO95" s="2"/>
      <c r="LFP95" s="2"/>
      <c r="LFQ95" s="2"/>
      <c r="LFR95" s="2"/>
      <c r="LFS95" s="2"/>
      <c r="LFT95" s="2"/>
      <c r="LFU95" s="2"/>
      <c r="LFV95" s="2"/>
      <c r="LFW95" s="2"/>
      <c r="LFX95" s="2"/>
      <c r="LFY95" s="2"/>
      <c r="LFZ95" s="2"/>
      <c r="LGA95" s="2"/>
      <c r="LGB95" s="2"/>
      <c r="LGC95" s="2"/>
      <c r="LGD95" s="2"/>
      <c r="LGE95" s="2"/>
      <c r="LGF95" s="2"/>
      <c r="LGG95" s="2"/>
      <c r="LGH95" s="2"/>
      <c r="LGI95" s="2"/>
      <c r="LGJ95" s="2"/>
      <c r="LGK95" s="2"/>
      <c r="LGL95" s="2"/>
      <c r="LGM95" s="2"/>
      <c r="LGN95" s="2"/>
      <c r="LGO95" s="2"/>
      <c r="LGP95" s="2"/>
      <c r="LGQ95" s="2"/>
      <c r="LGR95" s="2"/>
      <c r="LGS95" s="2"/>
      <c r="LGT95" s="2"/>
      <c r="LGU95" s="2"/>
      <c r="LGV95" s="2"/>
      <c r="LGW95" s="2"/>
      <c r="LGX95" s="2"/>
      <c r="LGY95" s="2"/>
      <c r="LGZ95" s="2"/>
      <c r="LHA95" s="2"/>
      <c r="LHB95" s="2"/>
      <c r="LHC95" s="2"/>
      <c r="LHD95" s="2"/>
      <c r="LHE95" s="2"/>
      <c r="LHF95" s="2"/>
      <c r="LHG95" s="2"/>
      <c r="LHH95" s="2"/>
      <c r="LHI95" s="2"/>
      <c r="LHJ95" s="2"/>
      <c r="LHK95" s="2"/>
      <c r="LHL95" s="2"/>
      <c r="LHM95" s="2"/>
      <c r="LHN95" s="2"/>
      <c r="LHO95" s="2"/>
      <c r="LHP95" s="2"/>
      <c r="LHQ95" s="2"/>
      <c r="LHR95" s="2"/>
      <c r="LHS95" s="2"/>
      <c r="LHT95" s="2"/>
      <c r="LHU95" s="2"/>
      <c r="LHV95" s="2"/>
      <c r="LHW95" s="2"/>
      <c r="LHX95" s="2"/>
      <c r="LHY95" s="2"/>
      <c r="LHZ95" s="2"/>
      <c r="LIA95" s="2"/>
      <c r="LIB95" s="2"/>
      <c r="LIC95" s="2"/>
      <c r="LID95" s="2"/>
      <c r="LIE95" s="2"/>
      <c r="LIF95" s="2"/>
      <c r="LIG95" s="2"/>
      <c r="LIH95" s="2"/>
      <c r="LII95" s="2"/>
      <c r="LIJ95" s="2"/>
      <c r="LIK95" s="2"/>
      <c r="LIL95" s="2"/>
      <c r="LIM95" s="2"/>
      <c r="LIN95" s="2"/>
      <c r="LIO95" s="2"/>
      <c r="LIP95" s="2"/>
      <c r="LIQ95" s="2"/>
      <c r="LIR95" s="2"/>
      <c r="LIS95" s="2"/>
      <c r="LIT95" s="2"/>
      <c r="LIU95" s="2"/>
      <c r="LIV95" s="2"/>
      <c r="LIW95" s="2"/>
      <c r="LIX95" s="2"/>
      <c r="LIY95" s="2"/>
      <c r="LIZ95" s="2"/>
      <c r="LJA95" s="2"/>
      <c r="LJB95" s="2"/>
      <c r="LJC95" s="2"/>
      <c r="LJD95" s="2"/>
      <c r="LJE95" s="2"/>
      <c r="LJF95" s="2"/>
      <c r="LJG95" s="2"/>
      <c r="LJH95" s="2"/>
      <c r="LJI95" s="2"/>
      <c r="LJJ95" s="2"/>
      <c r="LJK95" s="2"/>
      <c r="LJL95" s="2"/>
      <c r="LJM95" s="2"/>
      <c r="LJN95" s="2"/>
      <c r="LJO95" s="2"/>
      <c r="LJP95" s="2"/>
      <c r="LJQ95" s="2"/>
      <c r="LJR95" s="2"/>
      <c r="LJS95" s="2"/>
      <c r="LJT95" s="2"/>
      <c r="LJU95" s="2"/>
      <c r="LJV95" s="2"/>
      <c r="LJW95" s="2"/>
      <c r="LJX95" s="2"/>
      <c r="LJY95" s="2"/>
      <c r="LJZ95" s="2"/>
      <c r="LKA95" s="2"/>
      <c r="LKB95" s="2"/>
      <c r="LKC95" s="2"/>
      <c r="LKD95" s="2"/>
      <c r="LKE95" s="2"/>
      <c r="LKF95" s="2"/>
      <c r="LKG95" s="2"/>
      <c r="LKH95" s="2"/>
      <c r="LKI95" s="2"/>
      <c r="LKJ95" s="2"/>
      <c r="LKK95" s="2"/>
      <c r="LKL95" s="2"/>
      <c r="LKM95" s="2"/>
      <c r="LKN95" s="2"/>
      <c r="LKO95" s="2"/>
      <c r="LKP95" s="2"/>
      <c r="LKQ95" s="2"/>
      <c r="LKR95" s="2"/>
      <c r="LKS95" s="2"/>
      <c r="LKT95" s="2"/>
      <c r="LKU95" s="2"/>
      <c r="LKV95" s="2"/>
      <c r="LKW95" s="2"/>
      <c r="LKX95" s="2"/>
      <c r="LKY95" s="2"/>
      <c r="LKZ95" s="2"/>
      <c r="LLA95" s="2"/>
      <c r="LLB95" s="2"/>
      <c r="LLC95" s="2"/>
      <c r="LLD95" s="2"/>
      <c r="LLE95" s="2"/>
      <c r="LLF95" s="2"/>
      <c r="LLG95" s="2"/>
      <c r="LLH95" s="2"/>
      <c r="LLI95" s="2"/>
      <c r="LLJ95" s="2"/>
      <c r="LLK95" s="2"/>
      <c r="LLL95" s="2"/>
      <c r="LLM95" s="2"/>
      <c r="LLN95" s="2"/>
      <c r="LLO95" s="2"/>
      <c r="LLP95" s="2"/>
      <c r="LLQ95" s="2"/>
      <c r="LLR95" s="2"/>
      <c r="LLS95" s="2"/>
      <c r="LLT95" s="2"/>
      <c r="LLU95" s="2"/>
      <c r="LLV95" s="2"/>
      <c r="LLW95" s="2"/>
      <c r="LLX95" s="2"/>
      <c r="LLY95" s="2"/>
      <c r="LLZ95" s="2"/>
      <c r="LMA95" s="2"/>
      <c r="LMB95" s="2"/>
      <c r="LMC95" s="2"/>
      <c r="LMD95" s="2"/>
      <c r="LME95" s="2"/>
      <c r="LMF95" s="2"/>
      <c r="LMG95" s="2"/>
      <c r="LMH95" s="2"/>
      <c r="LMI95" s="2"/>
      <c r="LMJ95" s="2"/>
      <c r="LMK95" s="2"/>
      <c r="LML95" s="2"/>
      <c r="LMM95" s="2"/>
      <c r="LMN95" s="2"/>
      <c r="LMO95" s="2"/>
      <c r="LMP95" s="2"/>
      <c r="LMQ95" s="2"/>
      <c r="LMR95" s="2"/>
      <c r="LMS95" s="2"/>
      <c r="LMT95" s="2"/>
      <c r="LMU95" s="2"/>
      <c r="LMV95" s="2"/>
      <c r="LMW95" s="2"/>
      <c r="LMX95" s="2"/>
      <c r="LMY95" s="2"/>
      <c r="LMZ95" s="2"/>
      <c r="LNA95" s="2"/>
      <c r="LNB95" s="2"/>
      <c r="LNC95" s="2"/>
      <c r="LND95" s="2"/>
      <c r="LNE95" s="2"/>
      <c r="LNF95" s="2"/>
      <c r="LNG95" s="2"/>
      <c r="LNH95" s="2"/>
      <c r="LNI95" s="2"/>
      <c r="LNJ95" s="2"/>
      <c r="LNK95" s="2"/>
      <c r="LNL95" s="2"/>
      <c r="LNM95" s="2"/>
      <c r="LNN95" s="2"/>
      <c r="LNO95" s="2"/>
      <c r="LNP95" s="2"/>
      <c r="LNQ95" s="2"/>
      <c r="LNR95" s="2"/>
      <c r="LNS95" s="2"/>
      <c r="LNT95" s="2"/>
      <c r="LNU95" s="2"/>
      <c r="LNV95" s="2"/>
      <c r="LNW95" s="2"/>
      <c r="LNX95" s="2"/>
      <c r="LNY95" s="2"/>
      <c r="LNZ95" s="2"/>
      <c r="LOA95" s="2"/>
      <c r="LOB95" s="2"/>
      <c r="LOC95" s="2"/>
      <c r="LOD95" s="2"/>
      <c r="LOE95" s="2"/>
      <c r="LOF95" s="2"/>
      <c r="LOG95" s="2"/>
      <c r="LOH95" s="2"/>
      <c r="LOI95" s="2"/>
      <c r="LOJ95" s="2"/>
      <c r="LOK95" s="2"/>
      <c r="LOL95" s="2"/>
      <c r="LOM95" s="2"/>
      <c r="LON95" s="2"/>
      <c r="LOO95" s="2"/>
      <c r="LOP95" s="2"/>
      <c r="LOQ95" s="2"/>
      <c r="LOR95" s="2"/>
      <c r="LOS95" s="2"/>
      <c r="LOT95" s="2"/>
      <c r="LOU95" s="2"/>
      <c r="LOV95" s="2"/>
      <c r="LOW95" s="2"/>
      <c r="LOX95" s="2"/>
      <c r="LOY95" s="2"/>
      <c r="LOZ95" s="2"/>
      <c r="LPA95" s="2"/>
      <c r="LPB95" s="2"/>
      <c r="LPC95" s="2"/>
      <c r="LPD95" s="2"/>
      <c r="LPE95" s="2"/>
      <c r="LPF95" s="2"/>
      <c r="LPG95" s="2"/>
      <c r="LPH95" s="2"/>
      <c r="LPI95" s="2"/>
      <c r="LPJ95" s="2"/>
      <c r="LPK95" s="2"/>
      <c r="LPL95" s="2"/>
      <c r="LPM95" s="2"/>
      <c r="LPN95" s="2"/>
      <c r="LPO95" s="2"/>
      <c r="LPP95" s="2"/>
      <c r="LPQ95" s="2"/>
      <c r="LPR95" s="2"/>
      <c r="LPS95" s="2"/>
      <c r="LPT95" s="2"/>
      <c r="LPU95" s="2"/>
      <c r="LPV95" s="2"/>
      <c r="LPW95" s="2"/>
      <c r="LPX95" s="2"/>
      <c r="LPY95" s="2"/>
      <c r="LPZ95" s="2"/>
      <c r="LQA95" s="2"/>
      <c r="LQB95" s="2"/>
      <c r="LQC95" s="2"/>
      <c r="LQD95" s="2"/>
      <c r="LQE95" s="2"/>
      <c r="LQF95" s="2"/>
      <c r="LQG95" s="2"/>
      <c r="LQH95" s="2"/>
      <c r="LQI95" s="2"/>
      <c r="LQJ95" s="2"/>
      <c r="LQK95" s="2"/>
      <c r="LQL95" s="2"/>
      <c r="LQM95" s="2"/>
      <c r="LQN95" s="2"/>
      <c r="LQO95" s="2"/>
      <c r="LQP95" s="2"/>
      <c r="LQQ95" s="2"/>
      <c r="LQR95" s="2"/>
      <c r="LQS95" s="2"/>
      <c r="LQT95" s="2"/>
      <c r="LQU95" s="2"/>
      <c r="LQV95" s="2"/>
      <c r="LQW95" s="2"/>
      <c r="LQX95" s="2"/>
      <c r="LQY95" s="2"/>
      <c r="LQZ95" s="2"/>
      <c r="LRA95" s="2"/>
      <c r="LRB95" s="2"/>
      <c r="LRC95" s="2"/>
      <c r="LRD95" s="2"/>
      <c r="LRE95" s="2"/>
      <c r="LRF95" s="2"/>
      <c r="LRG95" s="2"/>
      <c r="LRH95" s="2"/>
      <c r="LRI95" s="2"/>
      <c r="LRJ95" s="2"/>
      <c r="LRK95" s="2"/>
      <c r="LRL95" s="2"/>
      <c r="LRM95" s="2"/>
      <c r="LRN95" s="2"/>
      <c r="LRO95" s="2"/>
      <c r="LRP95" s="2"/>
      <c r="LRQ95" s="2"/>
      <c r="LRR95" s="2"/>
      <c r="LRS95" s="2"/>
      <c r="LRT95" s="2"/>
      <c r="LRU95" s="2"/>
      <c r="LRV95" s="2"/>
      <c r="LRW95" s="2"/>
      <c r="LRX95" s="2"/>
      <c r="LRY95" s="2"/>
      <c r="LRZ95" s="2"/>
      <c r="LSA95" s="2"/>
      <c r="LSB95" s="2"/>
      <c r="LSC95" s="2"/>
      <c r="LSD95" s="2"/>
      <c r="LSE95" s="2"/>
      <c r="LSF95" s="2"/>
      <c r="LSG95" s="2"/>
      <c r="LSH95" s="2"/>
      <c r="LSI95" s="2"/>
      <c r="LSJ95" s="2"/>
      <c r="LSK95" s="2"/>
      <c r="LSL95" s="2"/>
      <c r="LSM95" s="2"/>
      <c r="LSN95" s="2"/>
      <c r="LSO95" s="2"/>
      <c r="LSP95" s="2"/>
      <c r="LSQ95" s="2"/>
      <c r="LSR95" s="2"/>
      <c r="LSS95" s="2"/>
      <c r="LST95" s="2"/>
      <c r="LSU95" s="2"/>
      <c r="LSV95" s="2"/>
      <c r="LSW95" s="2"/>
      <c r="LSX95" s="2"/>
      <c r="LSY95" s="2"/>
      <c r="LSZ95" s="2"/>
      <c r="LTA95" s="2"/>
      <c r="LTB95" s="2"/>
      <c r="LTC95" s="2"/>
      <c r="LTD95" s="2"/>
      <c r="LTE95" s="2"/>
      <c r="LTF95" s="2"/>
      <c r="LTG95" s="2"/>
      <c r="LTH95" s="2"/>
      <c r="LTI95" s="2"/>
      <c r="LTJ95" s="2"/>
      <c r="LTK95" s="2"/>
      <c r="LTL95" s="2"/>
      <c r="LTM95" s="2"/>
      <c r="LTN95" s="2"/>
      <c r="LTO95" s="2"/>
      <c r="LTP95" s="2"/>
      <c r="LTQ95" s="2"/>
      <c r="LTR95" s="2"/>
      <c r="LTS95" s="2"/>
      <c r="LTT95" s="2"/>
      <c r="LTU95" s="2"/>
      <c r="LTV95" s="2"/>
      <c r="LTW95" s="2"/>
      <c r="LTX95" s="2"/>
      <c r="LTY95" s="2"/>
      <c r="LTZ95" s="2"/>
      <c r="LUA95" s="2"/>
      <c r="LUB95" s="2"/>
      <c r="LUC95" s="2"/>
      <c r="LUD95" s="2"/>
      <c r="LUE95" s="2"/>
      <c r="LUF95" s="2"/>
      <c r="LUG95" s="2"/>
      <c r="LUH95" s="2"/>
      <c r="LUI95" s="2"/>
      <c r="LUJ95" s="2"/>
      <c r="LUK95" s="2"/>
      <c r="LUL95" s="2"/>
      <c r="LUM95" s="2"/>
      <c r="LUN95" s="2"/>
      <c r="LUO95" s="2"/>
      <c r="LUP95" s="2"/>
      <c r="LUQ95" s="2"/>
      <c r="LUR95" s="2"/>
      <c r="LUS95" s="2"/>
      <c r="LUT95" s="2"/>
      <c r="LUU95" s="2"/>
      <c r="LUV95" s="2"/>
      <c r="LUW95" s="2"/>
      <c r="LUX95" s="2"/>
      <c r="LUY95" s="2"/>
      <c r="LUZ95" s="2"/>
      <c r="LVA95" s="2"/>
      <c r="LVB95" s="2"/>
      <c r="LVC95" s="2"/>
      <c r="LVD95" s="2"/>
      <c r="LVE95" s="2"/>
      <c r="LVF95" s="2"/>
      <c r="LVG95" s="2"/>
      <c r="LVH95" s="2"/>
      <c r="LVI95" s="2"/>
      <c r="LVJ95" s="2"/>
      <c r="LVK95" s="2"/>
      <c r="LVL95" s="2"/>
      <c r="LVM95" s="2"/>
      <c r="LVN95" s="2"/>
      <c r="LVO95" s="2"/>
      <c r="LVP95" s="2"/>
      <c r="LVQ95" s="2"/>
      <c r="LVR95" s="2"/>
      <c r="LVS95" s="2"/>
      <c r="LVT95" s="2"/>
      <c r="LVU95" s="2"/>
      <c r="LVV95" s="2"/>
      <c r="LVW95" s="2"/>
      <c r="LVX95" s="2"/>
      <c r="LVY95" s="2"/>
      <c r="LVZ95" s="2"/>
      <c r="LWA95" s="2"/>
      <c r="LWB95" s="2"/>
      <c r="LWC95" s="2"/>
      <c r="LWD95" s="2"/>
      <c r="LWE95" s="2"/>
      <c r="LWF95" s="2"/>
      <c r="LWG95" s="2"/>
      <c r="LWH95" s="2"/>
      <c r="LWI95" s="2"/>
      <c r="LWJ95" s="2"/>
      <c r="LWK95" s="2"/>
      <c r="LWL95" s="2"/>
      <c r="LWM95" s="2"/>
      <c r="LWN95" s="2"/>
      <c r="LWO95" s="2"/>
      <c r="LWP95" s="2"/>
      <c r="LWQ95" s="2"/>
      <c r="LWR95" s="2"/>
      <c r="LWS95" s="2"/>
      <c r="LWT95" s="2"/>
      <c r="LWU95" s="2"/>
      <c r="LWV95" s="2"/>
      <c r="LWW95" s="2"/>
      <c r="LWX95" s="2"/>
      <c r="LWY95" s="2"/>
      <c r="LWZ95" s="2"/>
      <c r="LXA95" s="2"/>
      <c r="LXB95" s="2"/>
      <c r="LXC95" s="2"/>
      <c r="LXD95" s="2"/>
      <c r="LXE95" s="2"/>
      <c r="LXF95" s="2"/>
      <c r="LXG95" s="2"/>
      <c r="LXH95" s="2"/>
      <c r="LXI95" s="2"/>
      <c r="LXJ95" s="2"/>
      <c r="LXK95" s="2"/>
      <c r="LXL95" s="2"/>
      <c r="LXM95" s="2"/>
      <c r="LXN95" s="2"/>
      <c r="LXO95" s="2"/>
      <c r="LXP95" s="2"/>
      <c r="LXQ95" s="2"/>
      <c r="LXR95" s="2"/>
      <c r="LXS95" s="2"/>
      <c r="LXT95" s="2"/>
      <c r="LXU95" s="2"/>
      <c r="LXV95" s="2"/>
      <c r="LXW95" s="2"/>
      <c r="LXX95" s="2"/>
      <c r="LXY95" s="2"/>
      <c r="LXZ95" s="2"/>
      <c r="LYA95" s="2"/>
      <c r="LYB95" s="2"/>
      <c r="LYC95" s="2"/>
      <c r="LYD95" s="2"/>
      <c r="LYE95" s="2"/>
      <c r="LYF95" s="2"/>
      <c r="LYG95" s="2"/>
      <c r="LYH95" s="2"/>
      <c r="LYI95" s="2"/>
      <c r="LYJ95" s="2"/>
      <c r="LYK95" s="2"/>
      <c r="LYL95" s="2"/>
      <c r="LYM95" s="2"/>
      <c r="LYN95" s="2"/>
      <c r="LYO95" s="2"/>
      <c r="LYP95" s="2"/>
      <c r="LYQ95" s="2"/>
      <c r="LYR95" s="2"/>
      <c r="LYS95" s="2"/>
      <c r="LYT95" s="2"/>
      <c r="LYU95" s="2"/>
      <c r="LYV95" s="2"/>
      <c r="LYW95" s="2"/>
      <c r="LYX95" s="2"/>
      <c r="LYY95" s="2"/>
      <c r="LYZ95" s="2"/>
      <c r="LZA95" s="2"/>
      <c r="LZB95" s="2"/>
      <c r="LZC95" s="2"/>
      <c r="LZD95" s="2"/>
      <c r="LZE95" s="2"/>
      <c r="LZF95" s="2"/>
      <c r="LZG95" s="2"/>
      <c r="LZH95" s="2"/>
      <c r="LZI95" s="2"/>
      <c r="LZJ95" s="2"/>
      <c r="LZK95" s="2"/>
      <c r="LZL95" s="2"/>
      <c r="LZM95" s="2"/>
      <c r="LZN95" s="2"/>
      <c r="LZO95" s="2"/>
      <c r="LZP95" s="2"/>
      <c r="LZQ95" s="2"/>
      <c r="LZR95" s="2"/>
      <c r="LZS95" s="2"/>
      <c r="LZT95" s="2"/>
      <c r="LZU95" s="2"/>
      <c r="LZV95" s="2"/>
      <c r="LZW95" s="2"/>
      <c r="LZX95" s="2"/>
      <c r="LZY95" s="2"/>
      <c r="LZZ95" s="2"/>
      <c r="MAA95" s="2"/>
      <c r="MAB95" s="2"/>
      <c r="MAC95" s="2"/>
      <c r="MAD95" s="2"/>
      <c r="MAE95" s="2"/>
      <c r="MAF95" s="2"/>
      <c r="MAG95" s="2"/>
      <c r="MAH95" s="2"/>
      <c r="MAI95" s="2"/>
      <c r="MAJ95" s="2"/>
      <c r="MAK95" s="2"/>
      <c r="MAL95" s="2"/>
      <c r="MAM95" s="2"/>
      <c r="MAN95" s="2"/>
      <c r="MAO95" s="2"/>
      <c r="MAP95" s="2"/>
      <c r="MAQ95" s="2"/>
      <c r="MAR95" s="2"/>
      <c r="MAS95" s="2"/>
      <c r="MAT95" s="2"/>
      <c r="MAU95" s="2"/>
      <c r="MAV95" s="2"/>
      <c r="MAW95" s="2"/>
      <c r="MAX95" s="2"/>
      <c r="MAY95" s="2"/>
      <c r="MAZ95" s="2"/>
      <c r="MBA95" s="2"/>
      <c r="MBB95" s="2"/>
      <c r="MBC95" s="2"/>
      <c r="MBD95" s="2"/>
      <c r="MBE95" s="2"/>
      <c r="MBF95" s="2"/>
      <c r="MBG95" s="2"/>
      <c r="MBH95" s="2"/>
      <c r="MBI95" s="2"/>
      <c r="MBJ95" s="2"/>
      <c r="MBK95" s="2"/>
      <c r="MBL95" s="2"/>
      <c r="MBM95" s="2"/>
      <c r="MBN95" s="2"/>
      <c r="MBO95" s="2"/>
      <c r="MBP95" s="2"/>
      <c r="MBQ95" s="2"/>
      <c r="MBR95" s="2"/>
      <c r="MBS95" s="2"/>
      <c r="MBT95" s="2"/>
      <c r="MBU95" s="2"/>
      <c r="MBV95" s="2"/>
      <c r="MBW95" s="2"/>
      <c r="MBX95" s="2"/>
      <c r="MBY95" s="2"/>
      <c r="MBZ95" s="2"/>
      <c r="MCA95" s="2"/>
      <c r="MCB95" s="2"/>
      <c r="MCC95" s="2"/>
      <c r="MCD95" s="2"/>
      <c r="MCE95" s="2"/>
      <c r="MCF95" s="2"/>
      <c r="MCG95" s="2"/>
      <c r="MCH95" s="2"/>
      <c r="MCI95" s="2"/>
      <c r="MCJ95" s="2"/>
      <c r="MCK95" s="2"/>
      <c r="MCL95" s="2"/>
      <c r="MCM95" s="2"/>
      <c r="MCN95" s="2"/>
      <c r="MCO95" s="2"/>
      <c r="MCP95" s="2"/>
      <c r="MCQ95" s="2"/>
      <c r="MCR95" s="2"/>
      <c r="MCS95" s="2"/>
      <c r="MCT95" s="2"/>
      <c r="MCU95" s="2"/>
      <c r="MCV95" s="2"/>
      <c r="MCW95" s="2"/>
      <c r="MCX95" s="2"/>
      <c r="MCY95" s="2"/>
      <c r="MCZ95" s="2"/>
      <c r="MDA95" s="2"/>
      <c r="MDB95" s="2"/>
      <c r="MDC95" s="2"/>
      <c r="MDD95" s="2"/>
      <c r="MDE95" s="2"/>
      <c r="MDF95" s="2"/>
      <c r="MDG95" s="2"/>
      <c r="MDH95" s="2"/>
      <c r="MDI95" s="2"/>
      <c r="MDJ95" s="2"/>
      <c r="MDK95" s="2"/>
      <c r="MDL95" s="2"/>
      <c r="MDM95" s="2"/>
      <c r="MDN95" s="2"/>
      <c r="MDO95" s="2"/>
      <c r="MDP95" s="2"/>
      <c r="MDQ95" s="2"/>
      <c r="MDR95" s="2"/>
      <c r="MDS95" s="2"/>
      <c r="MDT95" s="2"/>
      <c r="MDU95" s="2"/>
      <c r="MDV95" s="2"/>
      <c r="MDW95" s="2"/>
      <c r="MDX95" s="2"/>
      <c r="MDY95" s="2"/>
      <c r="MDZ95" s="2"/>
      <c r="MEA95" s="2"/>
      <c r="MEB95" s="2"/>
      <c r="MEC95" s="2"/>
      <c r="MED95" s="2"/>
      <c r="MEE95" s="2"/>
      <c r="MEF95" s="2"/>
      <c r="MEG95" s="2"/>
      <c r="MEH95" s="2"/>
      <c r="MEI95" s="2"/>
      <c r="MEJ95" s="2"/>
      <c r="MEK95" s="2"/>
      <c r="MEL95" s="2"/>
      <c r="MEM95" s="2"/>
      <c r="MEN95" s="2"/>
      <c r="MEO95" s="2"/>
      <c r="MEP95" s="2"/>
      <c r="MEQ95" s="2"/>
      <c r="MER95" s="2"/>
      <c r="MES95" s="2"/>
      <c r="MET95" s="2"/>
      <c r="MEU95" s="2"/>
      <c r="MEV95" s="2"/>
      <c r="MEW95" s="2"/>
      <c r="MEX95" s="2"/>
      <c r="MEY95" s="2"/>
      <c r="MEZ95" s="2"/>
      <c r="MFA95" s="2"/>
      <c r="MFB95" s="2"/>
      <c r="MFC95" s="2"/>
      <c r="MFD95" s="2"/>
      <c r="MFE95" s="2"/>
      <c r="MFF95" s="2"/>
      <c r="MFG95" s="2"/>
      <c r="MFH95" s="2"/>
      <c r="MFI95" s="2"/>
      <c r="MFJ95" s="2"/>
      <c r="MFK95" s="2"/>
      <c r="MFL95" s="2"/>
      <c r="MFM95" s="2"/>
      <c r="MFN95" s="2"/>
      <c r="MFO95" s="2"/>
      <c r="MFP95" s="2"/>
      <c r="MFQ95" s="2"/>
      <c r="MFR95" s="2"/>
      <c r="MFS95" s="2"/>
      <c r="MFT95" s="2"/>
      <c r="MFU95" s="2"/>
      <c r="MFV95" s="2"/>
      <c r="MFW95" s="2"/>
      <c r="MFX95" s="2"/>
      <c r="MFY95" s="2"/>
      <c r="MFZ95" s="2"/>
      <c r="MGA95" s="2"/>
      <c r="MGB95" s="2"/>
      <c r="MGC95" s="2"/>
      <c r="MGD95" s="2"/>
      <c r="MGE95" s="2"/>
      <c r="MGF95" s="2"/>
      <c r="MGG95" s="2"/>
      <c r="MGH95" s="2"/>
      <c r="MGI95" s="2"/>
      <c r="MGJ95" s="2"/>
      <c r="MGK95" s="2"/>
      <c r="MGL95" s="2"/>
      <c r="MGM95" s="2"/>
      <c r="MGN95" s="2"/>
      <c r="MGO95" s="2"/>
      <c r="MGP95" s="2"/>
      <c r="MGQ95" s="2"/>
      <c r="MGR95" s="2"/>
      <c r="MGS95" s="2"/>
      <c r="MGT95" s="2"/>
      <c r="MGU95" s="2"/>
      <c r="MGV95" s="2"/>
      <c r="MGW95" s="2"/>
      <c r="MGX95" s="2"/>
      <c r="MGY95" s="2"/>
      <c r="MGZ95" s="2"/>
      <c r="MHA95" s="2"/>
      <c r="MHB95" s="2"/>
      <c r="MHC95" s="2"/>
      <c r="MHD95" s="2"/>
      <c r="MHE95" s="2"/>
      <c r="MHF95" s="2"/>
      <c r="MHG95" s="2"/>
      <c r="MHH95" s="2"/>
      <c r="MHI95" s="2"/>
      <c r="MHJ95" s="2"/>
      <c r="MHK95" s="2"/>
      <c r="MHL95" s="2"/>
      <c r="MHM95" s="2"/>
      <c r="MHN95" s="2"/>
      <c r="MHO95" s="2"/>
      <c r="MHP95" s="2"/>
      <c r="MHQ95" s="2"/>
      <c r="MHR95" s="2"/>
      <c r="MHS95" s="2"/>
      <c r="MHT95" s="2"/>
      <c r="MHU95" s="2"/>
      <c r="MHV95" s="2"/>
      <c r="MHW95" s="2"/>
      <c r="MHX95" s="2"/>
      <c r="MHY95" s="2"/>
      <c r="MHZ95" s="2"/>
      <c r="MIA95" s="2"/>
      <c r="MIB95" s="2"/>
      <c r="MIC95" s="2"/>
      <c r="MID95" s="2"/>
      <c r="MIE95" s="2"/>
      <c r="MIF95" s="2"/>
      <c r="MIG95" s="2"/>
      <c r="MIH95" s="2"/>
      <c r="MII95" s="2"/>
      <c r="MIJ95" s="2"/>
      <c r="MIK95" s="2"/>
      <c r="MIL95" s="2"/>
      <c r="MIM95" s="2"/>
      <c r="MIN95" s="2"/>
      <c r="MIO95" s="2"/>
      <c r="MIP95" s="2"/>
      <c r="MIQ95" s="2"/>
      <c r="MIR95" s="2"/>
      <c r="MIS95" s="2"/>
      <c r="MIT95" s="2"/>
      <c r="MIU95" s="2"/>
      <c r="MIV95" s="2"/>
      <c r="MIW95" s="2"/>
      <c r="MIX95" s="2"/>
      <c r="MIY95" s="2"/>
      <c r="MIZ95" s="2"/>
      <c r="MJA95" s="2"/>
      <c r="MJB95" s="2"/>
      <c r="MJC95" s="2"/>
      <c r="MJD95" s="2"/>
      <c r="MJE95" s="2"/>
      <c r="MJF95" s="2"/>
      <c r="MJG95" s="2"/>
      <c r="MJH95" s="2"/>
      <c r="MJI95" s="2"/>
      <c r="MJJ95" s="2"/>
      <c r="MJK95" s="2"/>
      <c r="MJL95" s="2"/>
      <c r="MJM95" s="2"/>
      <c r="MJN95" s="2"/>
      <c r="MJO95" s="2"/>
      <c r="MJP95" s="2"/>
      <c r="MJQ95" s="2"/>
      <c r="MJR95" s="2"/>
      <c r="MJS95" s="2"/>
      <c r="MJT95" s="2"/>
      <c r="MJU95" s="2"/>
      <c r="MJV95" s="2"/>
      <c r="MJW95" s="2"/>
      <c r="MJX95" s="2"/>
      <c r="MJY95" s="2"/>
      <c r="MJZ95" s="2"/>
      <c r="MKA95" s="2"/>
      <c r="MKB95" s="2"/>
      <c r="MKC95" s="2"/>
      <c r="MKD95" s="2"/>
      <c r="MKE95" s="2"/>
      <c r="MKF95" s="2"/>
      <c r="MKG95" s="2"/>
      <c r="MKH95" s="2"/>
      <c r="MKI95" s="2"/>
      <c r="MKJ95" s="2"/>
      <c r="MKK95" s="2"/>
      <c r="MKL95" s="2"/>
      <c r="MKM95" s="2"/>
      <c r="MKN95" s="2"/>
      <c r="MKO95" s="2"/>
      <c r="MKP95" s="2"/>
      <c r="MKQ95" s="2"/>
      <c r="MKR95" s="2"/>
      <c r="MKS95" s="2"/>
      <c r="MKT95" s="2"/>
      <c r="MKU95" s="2"/>
      <c r="MKV95" s="2"/>
      <c r="MKW95" s="2"/>
      <c r="MKX95" s="2"/>
      <c r="MKY95" s="2"/>
      <c r="MKZ95" s="2"/>
      <c r="MLA95" s="2"/>
      <c r="MLB95" s="2"/>
      <c r="MLC95" s="2"/>
      <c r="MLD95" s="2"/>
      <c r="MLE95" s="2"/>
      <c r="MLF95" s="2"/>
      <c r="MLG95" s="2"/>
      <c r="MLH95" s="2"/>
      <c r="MLI95" s="2"/>
      <c r="MLJ95" s="2"/>
      <c r="MLK95" s="2"/>
      <c r="MLL95" s="2"/>
      <c r="MLM95" s="2"/>
      <c r="MLN95" s="2"/>
      <c r="MLO95" s="2"/>
      <c r="MLP95" s="2"/>
      <c r="MLQ95" s="2"/>
      <c r="MLR95" s="2"/>
      <c r="MLS95" s="2"/>
      <c r="MLT95" s="2"/>
      <c r="MLU95" s="2"/>
      <c r="MLV95" s="2"/>
      <c r="MLW95" s="2"/>
      <c r="MLX95" s="2"/>
      <c r="MLY95" s="2"/>
      <c r="MLZ95" s="2"/>
      <c r="MMA95" s="2"/>
      <c r="MMB95" s="2"/>
      <c r="MMC95" s="2"/>
      <c r="MMD95" s="2"/>
      <c r="MME95" s="2"/>
      <c r="MMF95" s="2"/>
      <c r="MMG95" s="2"/>
      <c r="MMH95" s="2"/>
      <c r="MMI95" s="2"/>
      <c r="MMJ95" s="2"/>
      <c r="MMK95" s="2"/>
      <c r="MML95" s="2"/>
      <c r="MMM95" s="2"/>
      <c r="MMN95" s="2"/>
      <c r="MMO95" s="2"/>
      <c r="MMP95" s="2"/>
      <c r="MMQ95" s="2"/>
      <c r="MMR95" s="2"/>
      <c r="MMS95" s="2"/>
      <c r="MMT95" s="2"/>
      <c r="MMU95" s="2"/>
      <c r="MMV95" s="2"/>
      <c r="MMW95" s="2"/>
      <c r="MMX95" s="2"/>
      <c r="MMY95" s="2"/>
      <c r="MMZ95" s="2"/>
      <c r="MNA95" s="2"/>
      <c r="MNB95" s="2"/>
      <c r="MNC95" s="2"/>
      <c r="MND95" s="2"/>
      <c r="MNE95" s="2"/>
      <c r="MNF95" s="2"/>
      <c r="MNG95" s="2"/>
      <c r="MNH95" s="2"/>
      <c r="MNI95" s="2"/>
      <c r="MNJ95" s="2"/>
      <c r="MNK95" s="2"/>
      <c r="MNL95" s="2"/>
      <c r="MNM95" s="2"/>
      <c r="MNN95" s="2"/>
      <c r="MNO95" s="2"/>
      <c r="MNP95" s="2"/>
      <c r="MNQ95" s="2"/>
      <c r="MNR95" s="2"/>
      <c r="MNS95" s="2"/>
      <c r="MNT95" s="2"/>
      <c r="MNU95" s="2"/>
      <c r="MNV95" s="2"/>
      <c r="MNW95" s="2"/>
      <c r="MNX95" s="2"/>
      <c r="MNY95" s="2"/>
      <c r="MNZ95" s="2"/>
      <c r="MOA95" s="2"/>
      <c r="MOB95" s="2"/>
      <c r="MOC95" s="2"/>
      <c r="MOD95" s="2"/>
      <c r="MOE95" s="2"/>
      <c r="MOF95" s="2"/>
      <c r="MOG95" s="2"/>
      <c r="MOH95" s="2"/>
      <c r="MOI95" s="2"/>
      <c r="MOJ95" s="2"/>
      <c r="MOK95" s="2"/>
      <c r="MOL95" s="2"/>
      <c r="MOM95" s="2"/>
      <c r="MON95" s="2"/>
      <c r="MOO95" s="2"/>
      <c r="MOP95" s="2"/>
      <c r="MOQ95" s="2"/>
      <c r="MOR95" s="2"/>
      <c r="MOS95" s="2"/>
      <c r="MOT95" s="2"/>
      <c r="MOU95" s="2"/>
      <c r="MOV95" s="2"/>
      <c r="MOW95" s="2"/>
      <c r="MOX95" s="2"/>
      <c r="MOY95" s="2"/>
      <c r="MOZ95" s="2"/>
      <c r="MPA95" s="2"/>
      <c r="MPB95" s="2"/>
      <c r="MPC95" s="2"/>
      <c r="MPD95" s="2"/>
      <c r="MPE95" s="2"/>
      <c r="MPF95" s="2"/>
      <c r="MPG95" s="2"/>
      <c r="MPH95" s="2"/>
      <c r="MPI95" s="2"/>
      <c r="MPJ95" s="2"/>
      <c r="MPK95" s="2"/>
      <c r="MPL95" s="2"/>
      <c r="MPM95" s="2"/>
      <c r="MPN95" s="2"/>
      <c r="MPO95" s="2"/>
      <c r="MPP95" s="2"/>
      <c r="MPQ95" s="2"/>
      <c r="MPR95" s="2"/>
      <c r="MPS95" s="2"/>
      <c r="MPT95" s="2"/>
      <c r="MPU95" s="2"/>
      <c r="MPV95" s="2"/>
      <c r="MPW95" s="2"/>
      <c r="MPX95" s="2"/>
      <c r="MPY95" s="2"/>
      <c r="MPZ95" s="2"/>
      <c r="MQA95" s="2"/>
      <c r="MQB95" s="2"/>
      <c r="MQC95" s="2"/>
      <c r="MQD95" s="2"/>
      <c r="MQE95" s="2"/>
      <c r="MQF95" s="2"/>
      <c r="MQG95" s="2"/>
      <c r="MQH95" s="2"/>
      <c r="MQI95" s="2"/>
      <c r="MQJ95" s="2"/>
      <c r="MQK95" s="2"/>
      <c r="MQL95" s="2"/>
      <c r="MQM95" s="2"/>
      <c r="MQN95" s="2"/>
      <c r="MQO95" s="2"/>
      <c r="MQP95" s="2"/>
      <c r="MQQ95" s="2"/>
      <c r="MQR95" s="2"/>
      <c r="MQS95" s="2"/>
      <c r="MQT95" s="2"/>
      <c r="MQU95" s="2"/>
      <c r="MQV95" s="2"/>
      <c r="MQW95" s="2"/>
      <c r="MQX95" s="2"/>
      <c r="MQY95" s="2"/>
      <c r="MQZ95" s="2"/>
      <c r="MRA95" s="2"/>
      <c r="MRB95" s="2"/>
      <c r="MRC95" s="2"/>
      <c r="MRD95" s="2"/>
      <c r="MRE95" s="2"/>
      <c r="MRF95" s="2"/>
      <c r="MRG95" s="2"/>
      <c r="MRH95" s="2"/>
      <c r="MRI95" s="2"/>
      <c r="MRJ95" s="2"/>
      <c r="MRK95" s="2"/>
      <c r="MRL95" s="2"/>
      <c r="MRM95" s="2"/>
      <c r="MRN95" s="2"/>
      <c r="MRO95" s="2"/>
      <c r="MRP95" s="2"/>
      <c r="MRQ95" s="2"/>
      <c r="MRR95" s="2"/>
      <c r="MRS95" s="2"/>
      <c r="MRT95" s="2"/>
      <c r="MRU95" s="2"/>
      <c r="MRV95" s="2"/>
      <c r="MRW95" s="2"/>
      <c r="MRX95" s="2"/>
      <c r="MRY95" s="2"/>
      <c r="MRZ95" s="2"/>
      <c r="MSA95" s="2"/>
      <c r="MSB95" s="2"/>
      <c r="MSC95" s="2"/>
      <c r="MSD95" s="2"/>
      <c r="MSE95" s="2"/>
      <c r="MSF95" s="2"/>
      <c r="MSG95" s="2"/>
      <c r="MSH95" s="2"/>
      <c r="MSI95" s="2"/>
      <c r="MSJ95" s="2"/>
      <c r="MSK95" s="2"/>
      <c r="MSL95" s="2"/>
      <c r="MSM95" s="2"/>
      <c r="MSN95" s="2"/>
      <c r="MSO95" s="2"/>
      <c r="MSP95" s="2"/>
      <c r="MSQ95" s="2"/>
      <c r="MSR95" s="2"/>
      <c r="MSS95" s="2"/>
      <c r="MST95" s="2"/>
      <c r="MSU95" s="2"/>
      <c r="MSV95" s="2"/>
      <c r="MSW95" s="2"/>
      <c r="MSX95" s="2"/>
      <c r="MSY95" s="2"/>
      <c r="MSZ95" s="2"/>
      <c r="MTA95" s="2"/>
      <c r="MTB95" s="2"/>
      <c r="MTC95" s="2"/>
      <c r="MTD95" s="2"/>
      <c r="MTE95" s="2"/>
      <c r="MTF95" s="2"/>
      <c r="MTG95" s="2"/>
      <c r="MTH95" s="2"/>
      <c r="MTI95" s="2"/>
      <c r="MTJ95" s="2"/>
      <c r="MTK95" s="2"/>
      <c r="MTL95" s="2"/>
      <c r="MTM95" s="2"/>
      <c r="MTN95" s="2"/>
      <c r="MTO95" s="2"/>
      <c r="MTP95" s="2"/>
      <c r="MTQ95" s="2"/>
      <c r="MTR95" s="2"/>
      <c r="MTS95" s="2"/>
      <c r="MTT95" s="2"/>
      <c r="MTU95" s="2"/>
      <c r="MTV95" s="2"/>
      <c r="MTW95" s="2"/>
      <c r="MTX95" s="2"/>
      <c r="MTY95" s="2"/>
      <c r="MTZ95" s="2"/>
      <c r="MUA95" s="2"/>
      <c r="MUB95" s="2"/>
      <c r="MUC95" s="2"/>
      <c r="MUD95" s="2"/>
      <c r="MUE95" s="2"/>
      <c r="MUF95" s="2"/>
      <c r="MUG95" s="2"/>
      <c r="MUH95" s="2"/>
      <c r="MUI95" s="2"/>
      <c r="MUJ95" s="2"/>
      <c r="MUK95" s="2"/>
      <c r="MUL95" s="2"/>
      <c r="MUM95" s="2"/>
      <c r="MUN95" s="2"/>
      <c r="MUO95" s="2"/>
      <c r="MUP95" s="2"/>
      <c r="MUQ95" s="2"/>
      <c r="MUR95" s="2"/>
      <c r="MUS95" s="2"/>
      <c r="MUT95" s="2"/>
      <c r="MUU95" s="2"/>
      <c r="MUV95" s="2"/>
      <c r="MUW95" s="2"/>
      <c r="MUX95" s="2"/>
      <c r="MUY95" s="2"/>
      <c r="MUZ95" s="2"/>
      <c r="MVA95" s="2"/>
      <c r="MVB95" s="2"/>
      <c r="MVC95" s="2"/>
      <c r="MVD95" s="2"/>
      <c r="MVE95" s="2"/>
      <c r="MVF95" s="2"/>
      <c r="MVG95" s="2"/>
      <c r="MVH95" s="2"/>
      <c r="MVI95" s="2"/>
      <c r="MVJ95" s="2"/>
      <c r="MVK95" s="2"/>
      <c r="MVL95" s="2"/>
      <c r="MVM95" s="2"/>
      <c r="MVN95" s="2"/>
      <c r="MVO95" s="2"/>
      <c r="MVP95" s="2"/>
      <c r="MVQ95" s="2"/>
      <c r="MVR95" s="2"/>
      <c r="MVS95" s="2"/>
      <c r="MVT95" s="2"/>
      <c r="MVU95" s="2"/>
      <c r="MVV95" s="2"/>
      <c r="MVW95" s="2"/>
      <c r="MVX95" s="2"/>
      <c r="MVY95" s="2"/>
      <c r="MVZ95" s="2"/>
      <c r="MWA95" s="2"/>
      <c r="MWB95" s="2"/>
      <c r="MWC95" s="2"/>
      <c r="MWD95" s="2"/>
      <c r="MWE95" s="2"/>
      <c r="MWF95" s="2"/>
      <c r="MWG95" s="2"/>
      <c r="MWH95" s="2"/>
      <c r="MWI95" s="2"/>
      <c r="MWJ95" s="2"/>
      <c r="MWK95" s="2"/>
      <c r="MWL95" s="2"/>
      <c r="MWM95" s="2"/>
      <c r="MWN95" s="2"/>
      <c r="MWO95" s="2"/>
      <c r="MWP95" s="2"/>
      <c r="MWQ95" s="2"/>
      <c r="MWR95" s="2"/>
      <c r="MWS95" s="2"/>
      <c r="MWT95" s="2"/>
      <c r="MWU95" s="2"/>
      <c r="MWV95" s="2"/>
      <c r="MWW95" s="2"/>
      <c r="MWX95" s="2"/>
      <c r="MWY95" s="2"/>
      <c r="MWZ95" s="2"/>
      <c r="MXA95" s="2"/>
      <c r="MXB95" s="2"/>
      <c r="MXC95" s="2"/>
      <c r="MXD95" s="2"/>
      <c r="MXE95" s="2"/>
      <c r="MXF95" s="2"/>
      <c r="MXG95" s="2"/>
      <c r="MXH95" s="2"/>
      <c r="MXI95" s="2"/>
      <c r="MXJ95" s="2"/>
      <c r="MXK95" s="2"/>
      <c r="MXL95" s="2"/>
      <c r="MXM95" s="2"/>
      <c r="MXN95" s="2"/>
      <c r="MXO95" s="2"/>
      <c r="MXP95" s="2"/>
      <c r="MXQ95" s="2"/>
      <c r="MXR95" s="2"/>
      <c r="MXS95" s="2"/>
      <c r="MXT95" s="2"/>
      <c r="MXU95" s="2"/>
      <c r="MXV95" s="2"/>
      <c r="MXW95" s="2"/>
      <c r="MXX95" s="2"/>
      <c r="MXY95" s="2"/>
      <c r="MXZ95" s="2"/>
      <c r="MYA95" s="2"/>
      <c r="MYB95" s="2"/>
      <c r="MYC95" s="2"/>
      <c r="MYD95" s="2"/>
      <c r="MYE95" s="2"/>
      <c r="MYF95" s="2"/>
      <c r="MYG95" s="2"/>
      <c r="MYH95" s="2"/>
      <c r="MYI95" s="2"/>
      <c r="MYJ95" s="2"/>
      <c r="MYK95" s="2"/>
      <c r="MYL95" s="2"/>
      <c r="MYM95" s="2"/>
      <c r="MYN95" s="2"/>
      <c r="MYO95" s="2"/>
      <c r="MYP95" s="2"/>
      <c r="MYQ95" s="2"/>
      <c r="MYR95" s="2"/>
      <c r="MYS95" s="2"/>
      <c r="MYT95" s="2"/>
      <c r="MYU95" s="2"/>
      <c r="MYV95" s="2"/>
      <c r="MYW95" s="2"/>
      <c r="MYX95" s="2"/>
      <c r="MYY95" s="2"/>
      <c r="MYZ95" s="2"/>
      <c r="MZA95" s="2"/>
      <c r="MZB95" s="2"/>
      <c r="MZC95" s="2"/>
      <c r="MZD95" s="2"/>
      <c r="MZE95" s="2"/>
      <c r="MZF95" s="2"/>
      <c r="MZG95" s="2"/>
      <c r="MZH95" s="2"/>
      <c r="MZI95" s="2"/>
      <c r="MZJ95" s="2"/>
      <c r="MZK95" s="2"/>
      <c r="MZL95" s="2"/>
      <c r="MZM95" s="2"/>
      <c r="MZN95" s="2"/>
      <c r="MZO95" s="2"/>
      <c r="MZP95" s="2"/>
      <c r="MZQ95" s="2"/>
      <c r="MZR95" s="2"/>
      <c r="MZS95" s="2"/>
      <c r="MZT95" s="2"/>
      <c r="MZU95" s="2"/>
      <c r="MZV95" s="2"/>
      <c r="MZW95" s="2"/>
      <c r="MZX95" s="2"/>
      <c r="MZY95" s="2"/>
      <c r="MZZ95" s="2"/>
      <c r="NAA95" s="2"/>
      <c r="NAB95" s="2"/>
      <c r="NAC95" s="2"/>
      <c r="NAD95" s="2"/>
      <c r="NAE95" s="2"/>
      <c r="NAF95" s="2"/>
      <c r="NAG95" s="2"/>
      <c r="NAH95" s="2"/>
      <c r="NAI95" s="2"/>
      <c r="NAJ95" s="2"/>
      <c r="NAK95" s="2"/>
      <c r="NAL95" s="2"/>
      <c r="NAM95" s="2"/>
      <c r="NAN95" s="2"/>
      <c r="NAO95" s="2"/>
      <c r="NAP95" s="2"/>
      <c r="NAQ95" s="2"/>
      <c r="NAR95" s="2"/>
      <c r="NAS95" s="2"/>
      <c r="NAT95" s="2"/>
      <c r="NAU95" s="2"/>
      <c r="NAV95" s="2"/>
      <c r="NAW95" s="2"/>
      <c r="NAX95" s="2"/>
      <c r="NAY95" s="2"/>
      <c r="NAZ95" s="2"/>
      <c r="NBA95" s="2"/>
      <c r="NBB95" s="2"/>
      <c r="NBC95" s="2"/>
      <c r="NBD95" s="2"/>
      <c r="NBE95" s="2"/>
      <c r="NBF95" s="2"/>
      <c r="NBG95" s="2"/>
      <c r="NBH95" s="2"/>
      <c r="NBI95" s="2"/>
      <c r="NBJ95" s="2"/>
      <c r="NBK95" s="2"/>
      <c r="NBL95" s="2"/>
      <c r="NBM95" s="2"/>
      <c r="NBN95" s="2"/>
      <c r="NBO95" s="2"/>
      <c r="NBP95" s="2"/>
      <c r="NBQ95" s="2"/>
      <c r="NBR95" s="2"/>
      <c r="NBS95" s="2"/>
      <c r="NBT95" s="2"/>
      <c r="NBU95" s="2"/>
      <c r="NBV95" s="2"/>
      <c r="NBW95" s="2"/>
      <c r="NBX95" s="2"/>
      <c r="NBY95" s="2"/>
      <c r="NBZ95" s="2"/>
      <c r="NCA95" s="2"/>
      <c r="NCB95" s="2"/>
      <c r="NCC95" s="2"/>
      <c r="NCD95" s="2"/>
      <c r="NCE95" s="2"/>
      <c r="NCF95" s="2"/>
      <c r="NCG95" s="2"/>
      <c r="NCH95" s="2"/>
      <c r="NCI95" s="2"/>
      <c r="NCJ95" s="2"/>
      <c r="NCK95" s="2"/>
      <c r="NCL95" s="2"/>
      <c r="NCM95" s="2"/>
      <c r="NCN95" s="2"/>
      <c r="NCO95" s="2"/>
      <c r="NCP95" s="2"/>
      <c r="NCQ95" s="2"/>
      <c r="NCR95" s="2"/>
      <c r="NCS95" s="2"/>
      <c r="NCT95" s="2"/>
      <c r="NCU95" s="2"/>
      <c r="NCV95" s="2"/>
      <c r="NCW95" s="2"/>
      <c r="NCX95" s="2"/>
      <c r="NCY95" s="2"/>
      <c r="NCZ95" s="2"/>
      <c r="NDA95" s="2"/>
      <c r="NDB95" s="2"/>
      <c r="NDC95" s="2"/>
      <c r="NDD95" s="2"/>
      <c r="NDE95" s="2"/>
      <c r="NDF95" s="2"/>
      <c r="NDG95" s="2"/>
      <c r="NDH95" s="2"/>
      <c r="NDI95" s="2"/>
      <c r="NDJ95" s="2"/>
      <c r="NDK95" s="2"/>
      <c r="NDL95" s="2"/>
      <c r="NDM95" s="2"/>
      <c r="NDN95" s="2"/>
      <c r="NDO95" s="2"/>
      <c r="NDP95" s="2"/>
      <c r="NDQ95" s="2"/>
      <c r="NDR95" s="2"/>
      <c r="NDS95" s="2"/>
      <c r="NDT95" s="2"/>
      <c r="NDU95" s="2"/>
      <c r="NDV95" s="2"/>
      <c r="NDW95" s="2"/>
      <c r="NDX95" s="2"/>
      <c r="NDY95" s="2"/>
      <c r="NDZ95" s="2"/>
      <c r="NEA95" s="2"/>
      <c r="NEB95" s="2"/>
      <c r="NEC95" s="2"/>
      <c r="NED95" s="2"/>
      <c r="NEE95" s="2"/>
      <c r="NEF95" s="2"/>
      <c r="NEG95" s="2"/>
      <c r="NEH95" s="2"/>
      <c r="NEI95" s="2"/>
      <c r="NEJ95" s="2"/>
      <c r="NEK95" s="2"/>
      <c r="NEL95" s="2"/>
      <c r="NEM95" s="2"/>
      <c r="NEN95" s="2"/>
      <c r="NEO95" s="2"/>
      <c r="NEP95" s="2"/>
      <c r="NEQ95" s="2"/>
      <c r="NER95" s="2"/>
      <c r="NES95" s="2"/>
      <c r="NET95" s="2"/>
      <c r="NEU95" s="2"/>
      <c r="NEV95" s="2"/>
      <c r="NEW95" s="2"/>
      <c r="NEX95" s="2"/>
      <c r="NEY95" s="2"/>
      <c r="NEZ95" s="2"/>
      <c r="NFA95" s="2"/>
      <c r="NFB95" s="2"/>
      <c r="NFC95" s="2"/>
      <c r="NFD95" s="2"/>
      <c r="NFE95" s="2"/>
      <c r="NFF95" s="2"/>
      <c r="NFG95" s="2"/>
      <c r="NFH95" s="2"/>
      <c r="NFI95" s="2"/>
      <c r="NFJ95" s="2"/>
      <c r="NFK95" s="2"/>
      <c r="NFL95" s="2"/>
      <c r="NFM95" s="2"/>
      <c r="NFN95" s="2"/>
      <c r="NFO95" s="2"/>
      <c r="NFP95" s="2"/>
      <c r="NFQ95" s="2"/>
      <c r="NFR95" s="2"/>
      <c r="NFS95" s="2"/>
      <c r="NFT95" s="2"/>
      <c r="NFU95" s="2"/>
      <c r="NFV95" s="2"/>
      <c r="NFW95" s="2"/>
      <c r="NFX95" s="2"/>
      <c r="NFY95" s="2"/>
      <c r="NFZ95" s="2"/>
      <c r="NGA95" s="2"/>
      <c r="NGB95" s="2"/>
      <c r="NGC95" s="2"/>
      <c r="NGD95" s="2"/>
      <c r="NGE95" s="2"/>
      <c r="NGF95" s="2"/>
      <c r="NGG95" s="2"/>
      <c r="NGH95" s="2"/>
      <c r="NGI95" s="2"/>
      <c r="NGJ95" s="2"/>
      <c r="NGK95" s="2"/>
      <c r="NGL95" s="2"/>
      <c r="NGM95" s="2"/>
      <c r="NGN95" s="2"/>
      <c r="NGO95" s="2"/>
      <c r="NGP95" s="2"/>
      <c r="NGQ95" s="2"/>
      <c r="NGR95" s="2"/>
      <c r="NGS95" s="2"/>
      <c r="NGT95" s="2"/>
      <c r="NGU95" s="2"/>
      <c r="NGV95" s="2"/>
      <c r="NGW95" s="2"/>
      <c r="NGX95" s="2"/>
      <c r="NGY95" s="2"/>
      <c r="NGZ95" s="2"/>
      <c r="NHA95" s="2"/>
      <c r="NHB95" s="2"/>
      <c r="NHC95" s="2"/>
      <c r="NHD95" s="2"/>
      <c r="NHE95" s="2"/>
      <c r="NHF95" s="2"/>
      <c r="NHG95" s="2"/>
      <c r="NHH95" s="2"/>
      <c r="NHI95" s="2"/>
      <c r="NHJ95" s="2"/>
      <c r="NHK95" s="2"/>
      <c r="NHL95" s="2"/>
      <c r="NHM95" s="2"/>
      <c r="NHN95" s="2"/>
      <c r="NHO95" s="2"/>
      <c r="NHP95" s="2"/>
      <c r="NHQ95" s="2"/>
      <c r="NHR95" s="2"/>
      <c r="NHS95" s="2"/>
      <c r="NHT95" s="2"/>
      <c r="NHU95" s="2"/>
      <c r="NHV95" s="2"/>
      <c r="NHW95" s="2"/>
      <c r="NHX95" s="2"/>
      <c r="NHY95" s="2"/>
      <c r="NHZ95" s="2"/>
      <c r="NIA95" s="2"/>
      <c r="NIB95" s="2"/>
      <c r="NIC95" s="2"/>
      <c r="NID95" s="2"/>
      <c r="NIE95" s="2"/>
      <c r="NIF95" s="2"/>
      <c r="NIG95" s="2"/>
      <c r="NIH95" s="2"/>
      <c r="NII95" s="2"/>
      <c r="NIJ95" s="2"/>
      <c r="NIK95" s="2"/>
      <c r="NIL95" s="2"/>
      <c r="NIM95" s="2"/>
      <c r="NIN95" s="2"/>
      <c r="NIO95" s="2"/>
      <c r="NIP95" s="2"/>
      <c r="NIQ95" s="2"/>
      <c r="NIR95" s="2"/>
      <c r="NIS95" s="2"/>
      <c r="NIT95" s="2"/>
      <c r="NIU95" s="2"/>
      <c r="NIV95" s="2"/>
      <c r="NIW95" s="2"/>
      <c r="NIX95" s="2"/>
      <c r="NIY95" s="2"/>
      <c r="NIZ95" s="2"/>
      <c r="NJA95" s="2"/>
      <c r="NJB95" s="2"/>
      <c r="NJC95" s="2"/>
      <c r="NJD95" s="2"/>
      <c r="NJE95" s="2"/>
      <c r="NJF95" s="2"/>
      <c r="NJG95" s="2"/>
      <c r="NJH95" s="2"/>
      <c r="NJI95" s="2"/>
      <c r="NJJ95" s="2"/>
      <c r="NJK95" s="2"/>
      <c r="NJL95" s="2"/>
      <c r="NJM95" s="2"/>
      <c r="NJN95" s="2"/>
      <c r="NJO95" s="2"/>
      <c r="NJP95" s="2"/>
      <c r="NJQ95" s="2"/>
      <c r="NJR95" s="2"/>
      <c r="NJS95" s="2"/>
      <c r="NJT95" s="2"/>
      <c r="NJU95" s="2"/>
      <c r="NJV95" s="2"/>
      <c r="NJW95" s="2"/>
      <c r="NJX95" s="2"/>
      <c r="NJY95" s="2"/>
      <c r="NJZ95" s="2"/>
      <c r="NKA95" s="2"/>
      <c r="NKB95" s="2"/>
      <c r="NKC95" s="2"/>
      <c r="NKD95" s="2"/>
      <c r="NKE95" s="2"/>
      <c r="NKF95" s="2"/>
      <c r="NKG95" s="2"/>
      <c r="NKH95" s="2"/>
      <c r="NKI95" s="2"/>
      <c r="NKJ95" s="2"/>
      <c r="NKK95" s="2"/>
      <c r="NKL95" s="2"/>
      <c r="NKM95" s="2"/>
      <c r="NKN95" s="2"/>
      <c r="NKO95" s="2"/>
      <c r="NKP95" s="2"/>
      <c r="NKQ95" s="2"/>
      <c r="NKR95" s="2"/>
      <c r="NKS95" s="2"/>
      <c r="NKT95" s="2"/>
      <c r="NKU95" s="2"/>
      <c r="NKV95" s="2"/>
      <c r="NKW95" s="2"/>
      <c r="NKX95" s="2"/>
      <c r="NKY95" s="2"/>
      <c r="NKZ95" s="2"/>
      <c r="NLA95" s="2"/>
      <c r="NLB95" s="2"/>
      <c r="NLC95" s="2"/>
      <c r="NLD95" s="2"/>
      <c r="NLE95" s="2"/>
      <c r="NLF95" s="2"/>
      <c r="NLG95" s="2"/>
      <c r="NLH95" s="2"/>
      <c r="NLI95" s="2"/>
      <c r="NLJ95" s="2"/>
      <c r="NLK95" s="2"/>
      <c r="NLL95" s="2"/>
      <c r="NLM95" s="2"/>
      <c r="NLN95" s="2"/>
      <c r="NLO95" s="2"/>
      <c r="NLP95" s="2"/>
      <c r="NLQ95" s="2"/>
      <c r="NLR95" s="2"/>
      <c r="NLS95" s="2"/>
      <c r="NLT95" s="2"/>
      <c r="NLU95" s="2"/>
      <c r="NLV95" s="2"/>
      <c r="NLW95" s="2"/>
      <c r="NLX95" s="2"/>
      <c r="NLY95" s="2"/>
      <c r="NLZ95" s="2"/>
      <c r="NMA95" s="2"/>
      <c r="NMB95" s="2"/>
      <c r="NMC95" s="2"/>
      <c r="NMD95" s="2"/>
      <c r="NME95" s="2"/>
      <c r="NMF95" s="2"/>
      <c r="NMG95" s="2"/>
      <c r="NMH95" s="2"/>
      <c r="NMI95" s="2"/>
      <c r="NMJ95" s="2"/>
      <c r="NMK95" s="2"/>
      <c r="NML95" s="2"/>
      <c r="NMM95" s="2"/>
      <c r="NMN95" s="2"/>
      <c r="NMO95" s="2"/>
      <c r="NMP95" s="2"/>
      <c r="NMQ95" s="2"/>
      <c r="NMR95" s="2"/>
      <c r="NMS95" s="2"/>
      <c r="NMT95" s="2"/>
      <c r="NMU95" s="2"/>
      <c r="NMV95" s="2"/>
      <c r="NMW95" s="2"/>
      <c r="NMX95" s="2"/>
      <c r="NMY95" s="2"/>
      <c r="NMZ95" s="2"/>
      <c r="NNA95" s="2"/>
      <c r="NNB95" s="2"/>
      <c r="NNC95" s="2"/>
      <c r="NND95" s="2"/>
      <c r="NNE95" s="2"/>
      <c r="NNF95" s="2"/>
      <c r="NNG95" s="2"/>
      <c r="NNH95" s="2"/>
      <c r="NNI95" s="2"/>
      <c r="NNJ95" s="2"/>
      <c r="NNK95" s="2"/>
      <c r="NNL95" s="2"/>
      <c r="NNM95" s="2"/>
      <c r="NNN95" s="2"/>
      <c r="NNO95" s="2"/>
      <c r="NNP95" s="2"/>
      <c r="NNQ95" s="2"/>
      <c r="NNR95" s="2"/>
      <c r="NNS95" s="2"/>
      <c r="NNT95" s="2"/>
      <c r="NNU95" s="2"/>
      <c r="NNV95" s="2"/>
      <c r="NNW95" s="2"/>
      <c r="NNX95" s="2"/>
      <c r="NNY95" s="2"/>
      <c r="NNZ95" s="2"/>
      <c r="NOA95" s="2"/>
      <c r="NOB95" s="2"/>
      <c r="NOC95" s="2"/>
      <c r="NOD95" s="2"/>
      <c r="NOE95" s="2"/>
      <c r="NOF95" s="2"/>
      <c r="NOG95" s="2"/>
      <c r="NOH95" s="2"/>
      <c r="NOI95" s="2"/>
      <c r="NOJ95" s="2"/>
      <c r="NOK95" s="2"/>
      <c r="NOL95" s="2"/>
      <c r="NOM95" s="2"/>
      <c r="NON95" s="2"/>
      <c r="NOO95" s="2"/>
      <c r="NOP95" s="2"/>
      <c r="NOQ95" s="2"/>
      <c r="NOR95" s="2"/>
      <c r="NOS95" s="2"/>
      <c r="NOT95" s="2"/>
      <c r="NOU95" s="2"/>
      <c r="NOV95" s="2"/>
      <c r="NOW95" s="2"/>
      <c r="NOX95" s="2"/>
      <c r="NOY95" s="2"/>
      <c r="NOZ95" s="2"/>
      <c r="NPA95" s="2"/>
      <c r="NPB95" s="2"/>
      <c r="NPC95" s="2"/>
      <c r="NPD95" s="2"/>
      <c r="NPE95" s="2"/>
      <c r="NPF95" s="2"/>
      <c r="NPG95" s="2"/>
      <c r="NPH95" s="2"/>
      <c r="NPI95" s="2"/>
      <c r="NPJ95" s="2"/>
      <c r="NPK95" s="2"/>
      <c r="NPL95" s="2"/>
      <c r="NPM95" s="2"/>
      <c r="NPN95" s="2"/>
      <c r="NPO95" s="2"/>
      <c r="NPP95" s="2"/>
      <c r="NPQ95" s="2"/>
      <c r="NPR95" s="2"/>
      <c r="NPS95" s="2"/>
      <c r="NPT95" s="2"/>
      <c r="NPU95" s="2"/>
      <c r="NPV95" s="2"/>
      <c r="NPW95" s="2"/>
      <c r="NPX95" s="2"/>
      <c r="NPY95" s="2"/>
      <c r="NPZ95" s="2"/>
      <c r="NQA95" s="2"/>
      <c r="NQB95" s="2"/>
      <c r="NQC95" s="2"/>
      <c r="NQD95" s="2"/>
      <c r="NQE95" s="2"/>
      <c r="NQF95" s="2"/>
      <c r="NQG95" s="2"/>
      <c r="NQH95" s="2"/>
      <c r="NQI95" s="2"/>
      <c r="NQJ95" s="2"/>
      <c r="NQK95" s="2"/>
      <c r="NQL95" s="2"/>
      <c r="NQM95" s="2"/>
      <c r="NQN95" s="2"/>
      <c r="NQO95" s="2"/>
      <c r="NQP95" s="2"/>
      <c r="NQQ95" s="2"/>
      <c r="NQR95" s="2"/>
      <c r="NQS95" s="2"/>
      <c r="NQT95" s="2"/>
      <c r="NQU95" s="2"/>
      <c r="NQV95" s="2"/>
      <c r="NQW95" s="2"/>
      <c r="NQX95" s="2"/>
      <c r="NQY95" s="2"/>
      <c r="NQZ95" s="2"/>
      <c r="NRA95" s="2"/>
      <c r="NRB95" s="2"/>
      <c r="NRC95" s="2"/>
      <c r="NRD95" s="2"/>
      <c r="NRE95" s="2"/>
      <c r="NRF95" s="2"/>
      <c r="NRG95" s="2"/>
      <c r="NRH95" s="2"/>
      <c r="NRI95" s="2"/>
      <c r="NRJ95" s="2"/>
      <c r="NRK95" s="2"/>
      <c r="NRL95" s="2"/>
      <c r="NRM95" s="2"/>
      <c r="NRN95" s="2"/>
      <c r="NRO95" s="2"/>
      <c r="NRP95" s="2"/>
      <c r="NRQ95" s="2"/>
      <c r="NRR95" s="2"/>
      <c r="NRS95" s="2"/>
      <c r="NRT95" s="2"/>
      <c r="NRU95" s="2"/>
      <c r="NRV95" s="2"/>
      <c r="NRW95" s="2"/>
      <c r="NRX95" s="2"/>
      <c r="NRY95" s="2"/>
      <c r="NRZ95" s="2"/>
      <c r="NSA95" s="2"/>
      <c r="NSB95" s="2"/>
      <c r="NSC95" s="2"/>
      <c r="NSD95" s="2"/>
      <c r="NSE95" s="2"/>
      <c r="NSF95" s="2"/>
      <c r="NSG95" s="2"/>
      <c r="NSH95" s="2"/>
      <c r="NSI95" s="2"/>
      <c r="NSJ95" s="2"/>
      <c r="NSK95" s="2"/>
      <c r="NSL95" s="2"/>
      <c r="NSM95" s="2"/>
      <c r="NSN95" s="2"/>
      <c r="NSO95" s="2"/>
      <c r="NSP95" s="2"/>
      <c r="NSQ95" s="2"/>
      <c r="NSR95" s="2"/>
      <c r="NSS95" s="2"/>
      <c r="NST95" s="2"/>
      <c r="NSU95" s="2"/>
      <c r="NSV95" s="2"/>
      <c r="NSW95" s="2"/>
      <c r="NSX95" s="2"/>
      <c r="NSY95" s="2"/>
      <c r="NSZ95" s="2"/>
      <c r="NTA95" s="2"/>
      <c r="NTB95" s="2"/>
      <c r="NTC95" s="2"/>
      <c r="NTD95" s="2"/>
      <c r="NTE95" s="2"/>
      <c r="NTF95" s="2"/>
      <c r="NTG95" s="2"/>
      <c r="NTH95" s="2"/>
      <c r="NTI95" s="2"/>
      <c r="NTJ95" s="2"/>
      <c r="NTK95" s="2"/>
      <c r="NTL95" s="2"/>
      <c r="NTM95" s="2"/>
      <c r="NTN95" s="2"/>
      <c r="NTO95" s="2"/>
      <c r="NTP95" s="2"/>
      <c r="NTQ95" s="2"/>
      <c r="NTR95" s="2"/>
      <c r="NTS95" s="2"/>
      <c r="NTT95" s="2"/>
      <c r="NTU95" s="2"/>
      <c r="NTV95" s="2"/>
      <c r="NTW95" s="2"/>
      <c r="NTX95" s="2"/>
      <c r="NTY95" s="2"/>
      <c r="NTZ95" s="2"/>
      <c r="NUA95" s="2"/>
      <c r="NUB95" s="2"/>
      <c r="NUC95" s="2"/>
      <c r="NUD95" s="2"/>
      <c r="NUE95" s="2"/>
      <c r="NUF95" s="2"/>
      <c r="NUG95" s="2"/>
      <c r="NUH95" s="2"/>
      <c r="NUI95" s="2"/>
      <c r="NUJ95" s="2"/>
      <c r="NUK95" s="2"/>
      <c r="NUL95" s="2"/>
      <c r="NUM95" s="2"/>
      <c r="NUN95" s="2"/>
      <c r="NUO95" s="2"/>
      <c r="NUP95" s="2"/>
      <c r="NUQ95" s="2"/>
      <c r="NUR95" s="2"/>
      <c r="NUS95" s="2"/>
      <c r="NUT95" s="2"/>
      <c r="NUU95" s="2"/>
      <c r="NUV95" s="2"/>
      <c r="NUW95" s="2"/>
      <c r="NUX95" s="2"/>
      <c r="NUY95" s="2"/>
      <c r="NUZ95" s="2"/>
      <c r="NVA95" s="2"/>
      <c r="NVB95" s="2"/>
      <c r="NVC95" s="2"/>
      <c r="NVD95" s="2"/>
      <c r="NVE95" s="2"/>
      <c r="NVF95" s="2"/>
      <c r="NVG95" s="2"/>
      <c r="NVH95" s="2"/>
      <c r="NVI95" s="2"/>
      <c r="NVJ95" s="2"/>
      <c r="NVK95" s="2"/>
      <c r="NVL95" s="2"/>
      <c r="NVM95" s="2"/>
      <c r="NVN95" s="2"/>
      <c r="NVO95" s="2"/>
      <c r="NVP95" s="2"/>
      <c r="NVQ95" s="2"/>
      <c r="NVR95" s="2"/>
      <c r="NVS95" s="2"/>
      <c r="NVT95" s="2"/>
      <c r="NVU95" s="2"/>
      <c r="NVV95" s="2"/>
      <c r="NVW95" s="2"/>
      <c r="NVX95" s="2"/>
      <c r="NVY95" s="2"/>
      <c r="NVZ95" s="2"/>
      <c r="NWA95" s="2"/>
      <c r="NWB95" s="2"/>
      <c r="NWC95" s="2"/>
      <c r="NWD95" s="2"/>
      <c r="NWE95" s="2"/>
      <c r="NWF95" s="2"/>
      <c r="NWG95" s="2"/>
      <c r="NWH95" s="2"/>
      <c r="NWI95" s="2"/>
      <c r="NWJ95" s="2"/>
      <c r="NWK95" s="2"/>
      <c r="NWL95" s="2"/>
      <c r="NWM95" s="2"/>
      <c r="NWN95" s="2"/>
      <c r="NWO95" s="2"/>
      <c r="NWP95" s="2"/>
      <c r="NWQ95" s="2"/>
      <c r="NWR95" s="2"/>
      <c r="NWS95" s="2"/>
      <c r="NWT95" s="2"/>
      <c r="NWU95" s="2"/>
      <c r="NWV95" s="2"/>
      <c r="NWW95" s="2"/>
      <c r="NWX95" s="2"/>
      <c r="NWY95" s="2"/>
      <c r="NWZ95" s="2"/>
      <c r="NXA95" s="2"/>
      <c r="NXB95" s="2"/>
      <c r="NXC95" s="2"/>
      <c r="NXD95" s="2"/>
      <c r="NXE95" s="2"/>
      <c r="NXF95" s="2"/>
      <c r="NXG95" s="2"/>
      <c r="NXH95" s="2"/>
      <c r="NXI95" s="2"/>
      <c r="NXJ95" s="2"/>
      <c r="NXK95" s="2"/>
      <c r="NXL95" s="2"/>
      <c r="NXM95" s="2"/>
      <c r="NXN95" s="2"/>
      <c r="NXO95" s="2"/>
      <c r="NXP95" s="2"/>
      <c r="NXQ95" s="2"/>
      <c r="NXR95" s="2"/>
      <c r="NXS95" s="2"/>
      <c r="NXT95" s="2"/>
      <c r="NXU95" s="2"/>
      <c r="NXV95" s="2"/>
      <c r="NXW95" s="2"/>
      <c r="NXX95" s="2"/>
      <c r="NXY95" s="2"/>
      <c r="NXZ95" s="2"/>
      <c r="NYA95" s="2"/>
      <c r="NYB95" s="2"/>
      <c r="NYC95" s="2"/>
      <c r="NYD95" s="2"/>
      <c r="NYE95" s="2"/>
      <c r="NYF95" s="2"/>
      <c r="NYG95" s="2"/>
      <c r="NYH95" s="2"/>
      <c r="NYI95" s="2"/>
      <c r="NYJ95" s="2"/>
      <c r="NYK95" s="2"/>
      <c r="NYL95" s="2"/>
      <c r="NYM95" s="2"/>
      <c r="NYN95" s="2"/>
      <c r="NYO95" s="2"/>
      <c r="NYP95" s="2"/>
      <c r="NYQ95" s="2"/>
      <c r="NYR95" s="2"/>
      <c r="NYS95" s="2"/>
      <c r="NYT95" s="2"/>
      <c r="NYU95" s="2"/>
      <c r="NYV95" s="2"/>
      <c r="NYW95" s="2"/>
      <c r="NYX95" s="2"/>
      <c r="NYY95" s="2"/>
      <c r="NYZ95" s="2"/>
      <c r="NZA95" s="2"/>
      <c r="NZB95" s="2"/>
      <c r="NZC95" s="2"/>
      <c r="NZD95" s="2"/>
      <c r="NZE95" s="2"/>
      <c r="NZF95" s="2"/>
      <c r="NZG95" s="2"/>
      <c r="NZH95" s="2"/>
      <c r="NZI95" s="2"/>
      <c r="NZJ95" s="2"/>
      <c r="NZK95" s="2"/>
      <c r="NZL95" s="2"/>
      <c r="NZM95" s="2"/>
      <c r="NZN95" s="2"/>
      <c r="NZO95" s="2"/>
      <c r="NZP95" s="2"/>
      <c r="NZQ95" s="2"/>
      <c r="NZR95" s="2"/>
      <c r="NZS95" s="2"/>
      <c r="NZT95" s="2"/>
      <c r="NZU95" s="2"/>
      <c r="NZV95" s="2"/>
      <c r="NZW95" s="2"/>
      <c r="NZX95" s="2"/>
      <c r="NZY95" s="2"/>
      <c r="NZZ95" s="2"/>
      <c r="OAA95" s="2"/>
      <c r="OAB95" s="2"/>
      <c r="OAC95" s="2"/>
      <c r="OAD95" s="2"/>
      <c r="OAE95" s="2"/>
      <c r="OAF95" s="2"/>
      <c r="OAG95" s="2"/>
      <c r="OAH95" s="2"/>
      <c r="OAI95" s="2"/>
      <c r="OAJ95" s="2"/>
      <c r="OAK95" s="2"/>
      <c r="OAL95" s="2"/>
      <c r="OAM95" s="2"/>
      <c r="OAN95" s="2"/>
      <c r="OAO95" s="2"/>
      <c r="OAP95" s="2"/>
      <c r="OAQ95" s="2"/>
      <c r="OAR95" s="2"/>
      <c r="OAS95" s="2"/>
      <c r="OAT95" s="2"/>
      <c r="OAU95" s="2"/>
      <c r="OAV95" s="2"/>
      <c r="OAW95" s="2"/>
      <c r="OAX95" s="2"/>
      <c r="OAY95" s="2"/>
      <c r="OAZ95" s="2"/>
      <c r="OBA95" s="2"/>
      <c r="OBB95" s="2"/>
      <c r="OBC95" s="2"/>
      <c r="OBD95" s="2"/>
      <c r="OBE95" s="2"/>
      <c r="OBF95" s="2"/>
      <c r="OBG95" s="2"/>
      <c r="OBH95" s="2"/>
      <c r="OBI95" s="2"/>
      <c r="OBJ95" s="2"/>
      <c r="OBK95" s="2"/>
      <c r="OBL95" s="2"/>
      <c r="OBM95" s="2"/>
      <c r="OBN95" s="2"/>
      <c r="OBO95" s="2"/>
      <c r="OBP95" s="2"/>
      <c r="OBQ95" s="2"/>
      <c r="OBR95" s="2"/>
      <c r="OBS95" s="2"/>
      <c r="OBT95" s="2"/>
      <c r="OBU95" s="2"/>
      <c r="OBV95" s="2"/>
      <c r="OBW95" s="2"/>
      <c r="OBX95" s="2"/>
      <c r="OBY95" s="2"/>
      <c r="OBZ95" s="2"/>
      <c r="OCA95" s="2"/>
      <c r="OCB95" s="2"/>
      <c r="OCC95" s="2"/>
      <c r="OCD95" s="2"/>
      <c r="OCE95" s="2"/>
      <c r="OCF95" s="2"/>
      <c r="OCG95" s="2"/>
      <c r="OCH95" s="2"/>
      <c r="OCI95" s="2"/>
      <c r="OCJ95" s="2"/>
      <c r="OCK95" s="2"/>
      <c r="OCL95" s="2"/>
      <c r="OCM95" s="2"/>
      <c r="OCN95" s="2"/>
      <c r="OCO95" s="2"/>
      <c r="OCP95" s="2"/>
      <c r="OCQ95" s="2"/>
      <c r="OCR95" s="2"/>
      <c r="OCS95" s="2"/>
      <c r="OCT95" s="2"/>
      <c r="OCU95" s="2"/>
      <c r="OCV95" s="2"/>
      <c r="OCW95" s="2"/>
      <c r="OCX95" s="2"/>
      <c r="OCY95" s="2"/>
      <c r="OCZ95" s="2"/>
      <c r="ODA95" s="2"/>
      <c r="ODB95" s="2"/>
      <c r="ODC95" s="2"/>
      <c r="ODD95" s="2"/>
      <c r="ODE95" s="2"/>
      <c r="ODF95" s="2"/>
      <c r="ODG95" s="2"/>
      <c r="ODH95" s="2"/>
      <c r="ODI95" s="2"/>
      <c r="ODJ95" s="2"/>
      <c r="ODK95" s="2"/>
      <c r="ODL95" s="2"/>
      <c r="ODM95" s="2"/>
      <c r="ODN95" s="2"/>
      <c r="ODO95" s="2"/>
      <c r="ODP95" s="2"/>
      <c r="ODQ95" s="2"/>
      <c r="ODR95" s="2"/>
      <c r="ODS95" s="2"/>
      <c r="ODT95" s="2"/>
      <c r="ODU95" s="2"/>
      <c r="ODV95" s="2"/>
      <c r="ODW95" s="2"/>
      <c r="ODX95" s="2"/>
      <c r="ODY95" s="2"/>
      <c r="ODZ95" s="2"/>
      <c r="OEA95" s="2"/>
      <c r="OEB95" s="2"/>
      <c r="OEC95" s="2"/>
      <c r="OED95" s="2"/>
      <c r="OEE95" s="2"/>
      <c r="OEF95" s="2"/>
      <c r="OEG95" s="2"/>
      <c r="OEH95" s="2"/>
      <c r="OEI95" s="2"/>
      <c r="OEJ95" s="2"/>
      <c r="OEK95" s="2"/>
      <c r="OEL95" s="2"/>
      <c r="OEM95" s="2"/>
      <c r="OEN95" s="2"/>
      <c r="OEO95" s="2"/>
      <c r="OEP95" s="2"/>
      <c r="OEQ95" s="2"/>
      <c r="OER95" s="2"/>
      <c r="OES95" s="2"/>
      <c r="OET95" s="2"/>
      <c r="OEU95" s="2"/>
      <c r="OEV95" s="2"/>
      <c r="OEW95" s="2"/>
      <c r="OEX95" s="2"/>
      <c r="OEY95" s="2"/>
      <c r="OEZ95" s="2"/>
      <c r="OFA95" s="2"/>
      <c r="OFB95" s="2"/>
      <c r="OFC95" s="2"/>
      <c r="OFD95" s="2"/>
      <c r="OFE95" s="2"/>
      <c r="OFF95" s="2"/>
      <c r="OFG95" s="2"/>
      <c r="OFH95" s="2"/>
      <c r="OFI95" s="2"/>
      <c r="OFJ95" s="2"/>
      <c r="OFK95" s="2"/>
      <c r="OFL95" s="2"/>
      <c r="OFM95" s="2"/>
      <c r="OFN95" s="2"/>
      <c r="OFO95" s="2"/>
      <c r="OFP95" s="2"/>
      <c r="OFQ95" s="2"/>
      <c r="OFR95" s="2"/>
      <c r="OFS95" s="2"/>
      <c r="OFT95" s="2"/>
      <c r="OFU95" s="2"/>
      <c r="OFV95" s="2"/>
      <c r="OFW95" s="2"/>
      <c r="OFX95" s="2"/>
      <c r="OFY95" s="2"/>
      <c r="OFZ95" s="2"/>
      <c r="OGA95" s="2"/>
      <c r="OGB95" s="2"/>
      <c r="OGC95" s="2"/>
      <c r="OGD95" s="2"/>
      <c r="OGE95" s="2"/>
      <c r="OGF95" s="2"/>
      <c r="OGG95" s="2"/>
      <c r="OGH95" s="2"/>
      <c r="OGI95" s="2"/>
      <c r="OGJ95" s="2"/>
      <c r="OGK95" s="2"/>
      <c r="OGL95" s="2"/>
      <c r="OGM95" s="2"/>
      <c r="OGN95" s="2"/>
      <c r="OGO95" s="2"/>
      <c r="OGP95" s="2"/>
      <c r="OGQ95" s="2"/>
      <c r="OGR95" s="2"/>
      <c r="OGS95" s="2"/>
      <c r="OGT95" s="2"/>
      <c r="OGU95" s="2"/>
      <c r="OGV95" s="2"/>
      <c r="OGW95" s="2"/>
      <c r="OGX95" s="2"/>
      <c r="OGY95" s="2"/>
      <c r="OGZ95" s="2"/>
      <c r="OHA95" s="2"/>
      <c r="OHB95" s="2"/>
      <c r="OHC95" s="2"/>
      <c r="OHD95" s="2"/>
      <c r="OHE95" s="2"/>
      <c r="OHF95" s="2"/>
      <c r="OHG95" s="2"/>
      <c r="OHH95" s="2"/>
      <c r="OHI95" s="2"/>
      <c r="OHJ95" s="2"/>
      <c r="OHK95" s="2"/>
      <c r="OHL95" s="2"/>
      <c r="OHM95" s="2"/>
      <c r="OHN95" s="2"/>
      <c r="OHO95" s="2"/>
      <c r="OHP95" s="2"/>
      <c r="OHQ95" s="2"/>
      <c r="OHR95" s="2"/>
      <c r="OHS95" s="2"/>
      <c r="OHT95" s="2"/>
      <c r="OHU95" s="2"/>
      <c r="OHV95" s="2"/>
      <c r="OHW95" s="2"/>
      <c r="OHX95" s="2"/>
      <c r="OHY95" s="2"/>
      <c r="OHZ95" s="2"/>
      <c r="OIA95" s="2"/>
      <c r="OIB95" s="2"/>
      <c r="OIC95" s="2"/>
      <c r="OID95" s="2"/>
      <c r="OIE95" s="2"/>
      <c r="OIF95" s="2"/>
      <c r="OIG95" s="2"/>
      <c r="OIH95" s="2"/>
      <c r="OII95" s="2"/>
      <c r="OIJ95" s="2"/>
      <c r="OIK95" s="2"/>
      <c r="OIL95" s="2"/>
      <c r="OIM95" s="2"/>
      <c r="OIN95" s="2"/>
      <c r="OIO95" s="2"/>
      <c r="OIP95" s="2"/>
      <c r="OIQ95" s="2"/>
      <c r="OIR95" s="2"/>
      <c r="OIS95" s="2"/>
      <c r="OIT95" s="2"/>
      <c r="OIU95" s="2"/>
      <c r="OIV95" s="2"/>
      <c r="OIW95" s="2"/>
      <c r="OIX95" s="2"/>
      <c r="OIY95" s="2"/>
      <c r="OIZ95" s="2"/>
      <c r="OJA95" s="2"/>
      <c r="OJB95" s="2"/>
      <c r="OJC95" s="2"/>
      <c r="OJD95" s="2"/>
      <c r="OJE95" s="2"/>
      <c r="OJF95" s="2"/>
      <c r="OJG95" s="2"/>
      <c r="OJH95" s="2"/>
      <c r="OJI95" s="2"/>
      <c r="OJJ95" s="2"/>
      <c r="OJK95" s="2"/>
      <c r="OJL95" s="2"/>
      <c r="OJM95" s="2"/>
      <c r="OJN95" s="2"/>
      <c r="OJO95" s="2"/>
      <c r="OJP95" s="2"/>
      <c r="OJQ95" s="2"/>
      <c r="OJR95" s="2"/>
      <c r="OJS95" s="2"/>
      <c r="OJT95" s="2"/>
      <c r="OJU95" s="2"/>
      <c r="OJV95" s="2"/>
      <c r="OJW95" s="2"/>
      <c r="OJX95" s="2"/>
      <c r="OJY95" s="2"/>
      <c r="OJZ95" s="2"/>
      <c r="OKA95" s="2"/>
      <c r="OKB95" s="2"/>
      <c r="OKC95" s="2"/>
      <c r="OKD95" s="2"/>
      <c r="OKE95" s="2"/>
      <c r="OKF95" s="2"/>
      <c r="OKG95" s="2"/>
      <c r="OKH95" s="2"/>
      <c r="OKI95" s="2"/>
      <c r="OKJ95" s="2"/>
      <c r="OKK95" s="2"/>
      <c r="OKL95" s="2"/>
      <c r="OKM95" s="2"/>
      <c r="OKN95" s="2"/>
      <c r="OKO95" s="2"/>
      <c r="OKP95" s="2"/>
      <c r="OKQ95" s="2"/>
      <c r="OKR95" s="2"/>
      <c r="OKS95" s="2"/>
      <c r="OKT95" s="2"/>
      <c r="OKU95" s="2"/>
      <c r="OKV95" s="2"/>
      <c r="OKW95" s="2"/>
      <c r="OKX95" s="2"/>
      <c r="OKY95" s="2"/>
      <c r="OKZ95" s="2"/>
      <c r="OLA95" s="2"/>
      <c r="OLB95" s="2"/>
      <c r="OLC95" s="2"/>
      <c r="OLD95" s="2"/>
      <c r="OLE95" s="2"/>
      <c r="OLF95" s="2"/>
      <c r="OLG95" s="2"/>
      <c r="OLH95" s="2"/>
      <c r="OLI95" s="2"/>
      <c r="OLJ95" s="2"/>
      <c r="OLK95" s="2"/>
      <c r="OLL95" s="2"/>
      <c r="OLM95" s="2"/>
      <c r="OLN95" s="2"/>
      <c r="OLO95" s="2"/>
      <c r="OLP95" s="2"/>
      <c r="OLQ95" s="2"/>
      <c r="OLR95" s="2"/>
      <c r="OLS95" s="2"/>
      <c r="OLT95" s="2"/>
      <c r="OLU95" s="2"/>
      <c r="OLV95" s="2"/>
      <c r="OLW95" s="2"/>
      <c r="OLX95" s="2"/>
      <c r="OLY95" s="2"/>
      <c r="OLZ95" s="2"/>
      <c r="OMA95" s="2"/>
      <c r="OMB95" s="2"/>
      <c r="OMC95" s="2"/>
      <c r="OMD95" s="2"/>
      <c r="OME95" s="2"/>
      <c r="OMF95" s="2"/>
      <c r="OMG95" s="2"/>
      <c r="OMH95" s="2"/>
      <c r="OMI95" s="2"/>
      <c r="OMJ95" s="2"/>
      <c r="OMK95" s="2"/>
      <c r="OML95" s="2"/>
      <c r="OMM95" s="2"/>
      <c r="OMN95" s="2"/>
      <c r="OMO95" s="2"/>
      <c r="OMP95" s="2"/>
      <c r="OMQ95" s="2"/>
      <c r="OMR95" s="2"/>
      <c r="OMS95" s="2"/>
      <c r="OMT95" s="2"/>
      <c r="OMU95" s="2"/>
      <c r="OMV95" s="2"/>
      <c r="OMW95" s="2"/>
      <c r="OMX95" s="2"/>
      <c r="OMY95" s="2"/>
      <c r="OMZ95" s="2"/>
      <c r="ONA95" s="2"/>
      <c r="ONB95" s="2"/>
      <c r="ONC95" s="2"/>
      <c r="OND95" s="2"/>
      <c r="ONE95" s="2"/>
      <c r="ONF95" s="2"/>
      <c r="ONG95" s="2"/>
      <c r="ONH95" s="2"/>
      <c r="ONI95" s="2"/>
      <c r="ONJ95" s="2"/>
      <c r="ONK95" s="2"/>
      <c r="ONL95" s="2"/>
      <c r="ONM95" s="2"/>
      <c r="ONN95" s="2"/>
      <c r="ONO95" s="2"/>
      <c r="ONP95" s="2"/>
      <c r="ONQ95" s="2"/>
      <c r="ONR95" s="2"/>
      <c r="ONS95" s="2"/>
      <c r="ONT95" s="2"/>
      <c r="ONU95" s="2"/>
      <c r="ONV95" s="2"/>
      <c r="ONW95" s="2"/>
      <c r="ONX95" s="2"/>
      <c r="ONY95" s="2"/>
      <c r="ONZ95" s="2"/>
      <c r="OOA95" s="2"/>
      <c r="OOB95" s="2"/>
      <c r="OOC95" s="2"/>
      <c r="OOD95" s="2"/>
      <c r="OOE95" s="2"/>
      <c r="OOF95" s="2"/>
      <c r="OOG95" s="2"/>
      <c r="OOH95" s="2"/>
      <c r="OOI95" s="2"/>
      <c r="OOJ95" s="2"/>
      <c r="OOK95" s="2"/>
      <c r="OOL95" s="2"/>
      <c r="OOM95" s="2"/>
      <c r="OON95" s="2"/>
      <c r="OOO95" s="2"/>
      <c r="OOP95" s="2"/>
      <c r="OOQ95" s="2"/>
      <c r="OOR95" s="2"/>
      <c r="OOS95" s="2"/>
      <c r="OOT95" s="2"/>
      <c r="OOU95" s="2"/>
      <c r="OOV95" s="2"/>
      <c r="OOW95" s="2"/>
      <c r="OOX95" s="2"/>
      <c r="OOY95" s="2"/>
      <c r="OOZ95" s="2"/>
      <c r="OPA95" s="2"/>
      <c r="OPB95" s="2"/>
      <c r="OPC95" s="2"/>
      <c r="OPD95" s="2"/>
      <c r="OPE95" s="2"/>
      <c r="OPF95" s="2"/>
      <c r="OPG95" s="2"/>
      <c r="OPH95" s="2"/>
      <c r="OPI95" s="2"/>
      <c r="OPJ95" s="2"/>
      <c r="OPK95" s="2"/>
      <c r="OPL95" s="2"/>
      <c r="OPM95" s="2"/>
      <c r="OPN95" s="2"/>
      <c r="OPO95" s="2"/>
      <c r="OPP95" s="2"/>
      <c r="OPQ95" s="2"/>
      <c r="OPR95" s="2"/>
      <c r="OPS95" s="2"/>
      <c r="OPT95" s="2"/>
      <c r="OPU95" s="2"/>
      <c r="OPV95" s="2"/>
      <c r="OPW95" s="2"/>
      <c r="OPX95" s="2"/>
      <c r="OPY95" s="2"/>
      <c r="OPZ95" s="2"/>
      <c r="OQA95" s="2"/>
      <c r="OQB95" s="2"/>
      <c r="OQC95" s="2"/>
      <c r="OQD95" s="2"/>
      <c r="OQE95" s="2"/>
      <c r="OQF95" s="2"/>
      <c r="OQG95" s="2"/>
      <c r="OQH95" s="2"/>
      <c r="OQI95" s="2"/>
      <c r="OQJ95" s="2"/>
      <c r="OQK95" s="2"/>
      <c r="OQL95" s="2"/>
      <c r="OQM95" s="2"/>
      <c r="OQN95" s="2"/>
      <c r="OQO95" s="2"/>
      <c r="OQP95" s="2"/>
      <c r="OQQ95" s="2"/>
      <c r="OQR95" s="2"/>
      <c r="OQS95" s="2"/>
      <c r="OQT95" s="2"/>
      <c r="OQU95" s="2"/>
      <c r="OQV95" s="2"/>
      <c r="OQW95" s="2"/>
      <c r="OQX95" s="2"/>
      <c r="OQY95" s="2"/>
      <c r="OQZ95" s="2"/>
      <c r="ORA95" s="2"/>
      <c r="ORB95" s="2"/>
      <c r="ORC95" s="2"/>
      <c r="ORD95" s="2"/>
      <c r="ORE95" s="2"/>
      <c r="ORF95" s="2"/>
      <c r="ORG95" s="2"/>
      <c r="ORH95" s="2"/>
      <c r="ORI95" s="2"/>
      <c r="ORJ95" s="2"/>
      <c r="ORK95" s="2"/>
      <c r="ORL95" s="2"/>
      <c r="ORM95" s="2"/>
      <c r="ORN95" s="2"/>
      <c r="ORO95" s="2"/>
      <c r="ORP95" s="2"/>
      <c r="ORQ95" s="2"/>
      <c r="ORR95" s="2"/>
      <c r="ORS95" s="2"/>
      <c r="ORT95" s="2"/>
      <c r="ORU95" s="2"/>
      <c r="ORV95" s="2"/>
      <c r="ORW95" s="2"/>
      <c r="ORX95" s="2"/>
      <c r="ORY95" s="2"/>
      <c r="ORZ95" s="2"/>
      <c r="OSA95" s="2"/>
      <c r="OSB95" s="2"/>
      <c r="OSC95" s="2"/>
      <c r="OSD95" s="2"/>
      <c r="OSE95" s="2"/>
      <c r="OSF95" s="2"/>
      <c r="OSG95" s="2"/>
      <c r="OSH95" s="2"/>
      <c r="OSI95" s="2"/>
      <c r="OSJ95" s="2"/>
      <c r="OSK95" s="2"/>
      <c r="OSL95" s="2"/>
      <c r="OSM95" s="2"/>
      <c r="OSN95" s="2"/>
      <c r="OSO95" s="2"/>
      <c r="OSP95" s="2"/>
      <c r="OSQ95" s="2"/>
      <c r="OSR95" s="2"/>
      <c r="OSS95" s="2"/>
      <c r="OST95" s="2"/>
      <c r="OSU95" s="2"/>
      <c r="OSV95" s="2"/>
      <c r="OSW95" s="2"/>
      <c r="OSX95" s="2"/>
      <c r="OSY95" s="2"/>
      <c r="OSZ95" s="2"/>
      <c r="OTA95" s="2"/>
      <c r="OTB95" s="2"/>
      <c r="OTC95" s="2"/>
      <c r="OTD95" s="2"/>
      <c r="OTE95" s="2"/>
      <c r="OTF95" s="2"/>
      <c r="OTG95" s="2"/>
      <c r="OTH95" s="2"/>
      <c r="OTI95" s="2"/>
      <c r="OTJ95" s="2"/>
      <c r="OTK95" s="2"/>
      <c r="OTL95" s="2"/>
      <c r="OTM95" s="2"/>
      <c r="OTN95" s="2"/>
      <c r="OTO95" s="2"/>
      <c r="OTP95" s="2"/>
      <c r="OTQ95" s="2"/>
      <c r="OTR95" s="2"/>
      <c r="OTS95" s="2"/>
      <c r="OTT95" s="2"/>
      <c r="OTU95" s="2"/>
      <c r="OTV95" s="2"/>
      <c r="OTW95" s="2"/>
      <c r="OTX95" s="2"/>
      <c r="OTY95" s="2"/>
      <c r="OTZ95" s="2"/>
      <c r="OUA95" s="2"/>
      <c r="OUB95" s="2"/>
      <c r="OUC95" s="2"/>
      <c r="OUD95" s="2"/>
      <c r="OUE95" s="2"/>
      <c r="OUF95" s="2"/>
      <c r="OUG95" s="2"/>
      <c r="OUH95" s="2"/>
      <c r="OUI95" s="2"/>
      <c r="OUJ95" s="2"/>
      <c r="OUK95" s="2"/>
      <c r="OUL95" s="2"/>
      <c r="OUM95" s="2"/>
      <c r="OUN95" s="2"/>
      <c r="OUO95" s="2"/>
      <c r="OUP95" s="2"/>
      <c r="OUQ95" s="2"/>
      <c r="OUR95" s="2"/>
      <c r="OUS95" s="2"/>
      <c r="OUT95" s="2"/>
      <c r="OUU95" s="2"/>
      <c r="OUV95" s="2"/>
      <c r="OUW95" s="2"/>
      <c r="OUX95" s="2"/>
      <c r="OUY95" s="2"/>
      <c r="OUZ95" s="2"/>
      <c r="OVA95" s="2"/>
      <c r="OVB95" s="2"/>
      <c r="OVC95" s="2"/>
      <c r="OVD95" s="2"/>
      <c r="OVE95" s="2"/>
      <c r="OVF95" s="2"/>
      <c r="OVG95" s="2"/>
      <c r="OVH95" s="2"/>
      <c r="OVI95" s="2"/>
      <c r="OVJ95" s="2"/>
      <c r="OVK95" s="2"/>
      <c r="OVL95" s="2"/>
      <c r="OVM95" s="2"/>
      <c r="OVN95" s="2"/>
      <c r="OVO95" s="2"/>
      <c r="OVP95" s="2"/>
      <c r="OVQ95" s="2"/>
      <c r="OVR95" s="2"/>
      <c r="OVS95" s="2"/>
      <c r="OVT95" s="2"/>
      <c r="OVU95" s="2"/>
      <c r="OVV95" s="2"/>
      <c r="OVW95" s="2"/>
      <c r="OVX95" s="2"/>
      <c r="OVY95" s="2"/>
      <c r="OVZ95" s="2"/>
      <c r="OWA95" s="2"/>
      <c r="OWB95" s="2"/>
      <c r="OWC95" s="2"/>
      <c r="OWD95" s="2"/>
      <c r="OWE95" s="2"/>
      <c r="OWF95" s="2"/>
      <c r="OWG95" s="2"/>
      <c r="OWH95" s="2"/>
      <c r="OWI95" s="2"/>
      <c r="OWJ95" s="2"/>
      <c r="OWK95" s="2"/>
      <c r="OWL95" s="2"/>
      <c r="OWM95" s="2"/>
      <c r="OWN95" s="2"/>
      <c r="OWO95" s="2"/>
      <c r="OWP95" s="2"/>
      <c r="OWQ95" s="2"/>
      <c r="OWR95" s="2"/>
      <c r="OWS95" s="2"/>
      <c r="OWT95" s="2"/>
      <c r="OWU95" s="2"/>
      <c r="OWV95" s="2"/>
      <c r="OWW95" s="2"/>
      <c r="OWX95" s="2"/>
      <c r="OWY95" s="2"/>
      <c r="OWZ95" s="2"/>
      <c r="OXA95" s="2"/>
      <c r="OXB95" s="2"/>
      <c r="OXC95" s="2"/>
      <c r="OXD95" s="2"/>
      <c r="OXE95" s="2"/>
      <c r="OXF95" s="2"/>
      <c r="OXG95" s="2"/>
      <c r="OXH95" s="2"/>
      <c r="OXI95" s="2"/>
      <c r="OXJ95" s="2"/>
      <c r="OXK95" s="2"/>
      <c r="OXL95" s="2"/>
      <c r="OXM95" s="2"/>
      <c r="OXN95" s="2"/>
      <c r="OXO95" s="2"/>
      <c r="OXP95" s="2"/>
      <c r="OXQ95" s="2"/>
      <c r="OXR95" s="2"/>
      <c r="OXS95" s="2"/>
      <c r="OXT95" s="2"/>
      <c r="OXU95" s="2"/>
      <c r="OXV95" s="2"/>
      <c r="OXW95" s="2"/>
      <c r="OXX95" s="2"/>
      <c r="OXY95" s="2"/>
      <c r="OXZ95" s="2"/>
      <c r="OYA95" s="2"/>
      <c r="OYB95" s="2"/>
      <c r="OYC95" s="2"/>
      <c r="OYD95" s="2"/>
      <c r="OYE95" s="2"/>
      <c r="OYF95" s="2"/>
      <c r="OYG95" s="2"/>
      <c r="OYH95" s="2"/>
      <c r="OYI95" s="2"/>
      <c r="OYJ95" s="2"/>
      <c r="OYK95" s="2"/>
      <c r="OYL95" s="2"/>
      <c r="OYM95" s="2"/>
      <c r="OYN95" s="2"/>
      <c r="OYO95" s="2"/>
      <c r="OYP95" s="2"/>
      <c r="OYQ95" s="2"/>
      <c r="OYR95" s="2"/>
      <c r="OYS95" s="2"/>
      <c r="OYT95" s="2"/>
      <c r="OYU95" s="2"/>
      <c r="OYV95" s="2"/>
      <c r="OYW95" s="2"/>
      <c r="OYX95" s="2"/>
      <c r="OYY95" s="2"/>
      <c r="OYZ95" s="2"/>
      <c r="OZA95" s="2"/>
      <c r="OZB95" s="2"/>
      <c r="OZC95" s="2"/>
      <c r="OZD95" s="2"/>
      <c r="OZE95" s="2"/>
      <c r="OZF95" s="2"/>
      <c r="OZG95" s="2"/>
      <c r="OZH95" s="2"/>
      <c r="OZI95" s="2"/>
      <c r="OZJ95" s="2"/>
      <c r="OZK95" s="2"/>
      <c r="OZL95" s="2"/>
      <c r="OZM95" s="2"/>
      <c r="OZN95" s="2"/>
      <c r="OZO95" s="2"/>
      <c r="OZP95" s="2"/>
      <c r="OZQ95" s="2"/>
      <c r="OZR95" s="2"/>
      <c r="OZS95" s="2"/>
      <c r="OZT95" s="2"/>
      <c r="OZU95" s="2"/>
      <c r="OZV95" s="2"/>
      <c r="OZW95" s="2"/>
      <c r="OZX95" s="2"/>
      <c r="OZY95" s="2"/>
      <c r="OZZ95" s="2"/>
      <c r="PAA95" s="2"/>
      <c r="PAB95" s="2"/>
      <c r="PAC95" s="2"/>
      <c r="PAD95" s="2"/>
      <c r="PAE95" s="2"/>
      <c r="PAF95" s="2"/>
      <c r="PAG95" s="2"/>
      <c r="PAH95" s="2"/>
      <c r="PAI95" s="2"/>
      <c r="PAJ95" s="2"/>
      <c r="PAK95" s="2"/>
      <c r="PAL95" s="2"/>
      <c r="PAM95" s="2"/>
      <c r="PAN95" s="2"/>
      <c r="PAO95" s="2"/>
      <c r="PAP95" s="2"/>
      <c r="PAQ95" s="2"/>
      <c r="PAR95" s="2"/>
      <c r="PAS95" s="2"/>
      <c r="PAT95" s="2"/>
      <c r="PAU95" s="2"/>
      <c r="PAV95" s="2"/>
      <c r="PAW95" s="2"/>
      <c r="PAX95" s="2"/>
      <c r="PAY95" s="2"/>
      <c r="PAZ95" s="2"/>
      <c r="PBA95" s="2"/>
      <c r="PBB95" s="2"/>
      <c r="PBC95" s="2"/>
      <c r="PBD95" s="2"/>
      <c r="PBE95" s="2"/>
      <c r="PBF95" s="2"/>
      <c r="PBG95" s="2"/>
      <c r="PBH95" s="2"/>
      <c r="PBI95" s="2"/>
      <c r="PBJ95" s="2"/>
      <c r="PBK95" s="2"/>
      <c r="PBL95" s="2"/>
      <c r="PBM95" s="2"/>
      <c r="PBN95" s="2"/>
      <c r="PBO95" s="2"/>
      <c r="PBP95" s="2"/>
      <c r="PBQ95" s="2"/>
      <c r="PBR95" s="2"/>
      <c r="PBS95" s="2"/>
      <c r="PBT95" s="2"/>
      <c r="PBU95" s="2"/>
      <c r="PBV95" s="2"/>
      <c r="PBW95" s="2"/>
      <c r="PBX95" s="2"/>
      <c r="PBY95" s="2"/>
      <c r="PBZ95" s="2"/>
      <c r="PCA95" s="2"/>
      <c r="PCB95" s="2"/>
      <c r="PCC95" s="2"/>
      <c r="PCD95" s="2"/>
      <c r="PCE95" s="2"/>
      <c r="PCF95" s="2"/>
      <c r="PCG95" s="2"/>
      <c r="PCH95" s="2"/>
      <c r="PCI95" s="2"/>
      <c r="PCJ95" s="2"/>
      <c r="PCK95" s="2"/>
      <c r="PCL95" s="2"/>
      <c r="PCM95" s="2"/>
      <c r="PCN95" s="2"/>
      <c r="PCO95" s="2"/>
      <c r="PCP95" s="2"/>
      <c r="PCQ95" s="2"/>
      <c r="PCR95" s="2"/>
      <c r="PCS95" s="2"/>
      <c r="PCT95" s="2"/>
      <c r="PCU95" s="2"/>
      <c r="PCV95" s="2"/>
      <c r="PCW95" s="2"/>
      <c r="PCX95" s="2"/>
      <c r="PCY95" s="2"/>
      <c r="PCZ95" s="2"/>
      <c r="PDA95" s="2"/>
      <c r="PDB95" s="2"/>
      <c r="PDC95" s="2"/>
      <c r="PDD95" s="2"/>
      <c r="PDE95" s="2"/>
      <c r="PDF95" s="2"/>
      <c r="PDG95" s="2"/>
      <c r="PDH95" s="2"/>
      <c r="PDI95" s="2"/>
      <c r="PDJ95" s="2"/>
      <c r="PDK95" s="2"/>
      <c r="PDL95" s="2"/>
      <c r="PDM95" s="2"/>
      <c r="PDN95" s="2"/>
      <c r="PDO95" s="2"/>
      <c r="PDP95" s="2"/>
      <c r="PDQ95" s="2"/>
      <c r="PDR95" s="2"/>
      <c r="PDS95" s="2"/>
      <c r="PDT95" s="2"/>
      <c r="PDU95" s="2"/>
      <c r="PDV95" s="2"/>
      <c r="PDW95" s="2"/>
      <c r="PDX95" s="2"/>
      <c r="PDY95" s="2"/>
      <c r="PDZ95" s="2"/>
      <c r="PEA95" s="2"/>
      <c r="PEB95" s="2"/>
      <c r="PEC95" s="2"/>
      <c r="PED95" s="2"/>
      <c r="PEE95" s="2"/>
      <c r="PEF95" s="2"/>
      <c r="PEG95" s="2"/>
      <c r="PEH95" s="2"/>
      <c r="PEI95" s="2"/>
      <c r="PEJ95" s="2"/>
      <c r="PEK95" s="2"/>
      <c r="PEL95" s="2"/>
      <c r="PEM95" s="2"/>
      <c r="PEN95" s="2"/>
      <c r="PEO95" s="2"/>
      <c r="PEP95" s="2"/>
      <c r="PEQ95" s="2"/>
      <c r="PER95" s="2"/>
      <c r="PES95" s="2"/>
      <c r="PET95" s="2"/>
      <c r="PEU95" s="2"/>
      <c r="PEV95" s="2"/>
      <c r="PEW95" s="2"/>
      <c r="PEX95" s="2"/>
      <c r="PEY95" s="2"/>
      <c r="PEZ95" s="2"/>
      <c r="PFA95" s="2"/>
      <c r="PFB95" s="2"/>
      <c r="PFC95" s="2"/>
      <c r="PFD95" s="2"/>
      <c r="PFE95" s="2"/>
      <c r="PFF95" s="2"/>
      <c r="PFG95" s="2"/>
      <c r="PFH95" s="2"/>
      <c r="PFI95" s="2"/>
      <c r="PFJ95" s="2"/>
      <c r="PFK95" s="2"/>
      <c r="PFL95" s="2"/>
      <c r="PFM95" s="2"/>
      <c r="PFN95" s="2"/>
      <c r="PFO95" s="2"/>
      <c r="PFP95" s="2"/>
      <c r="PFQ95" s="2"/>
      <c r="PFR95" s="2"/>
      <c r="PFS95" s="2"/>
      <c r="PFT95" s="2"/>
      <c r="PFU95" s="2"/>
      <c r="PFV95" s="2"/>
      <c r="PFW95" s="2"/>
      <c r="PFX95" s="2"/>
      <c r="PFY95" s="2"/>
      <c r="PFZ95" s="2"/>
      <c r="PGA95" s="2"/>
      <c r="PGB95" s="2"/>
      <c r="PGC95" s="2"/>
      <c r="PGD95" s="2"/>
      <c r="PGE95" s="2"/>
      <c r="PGF95" s="2"/>
      <c r="PGG95" s="2"/>
      <c r="PGH95" s="2"/>
      <c r="PGI95" s="2"/>
      <c r="PGJ95" s="2"/>
      <c r="PGK95" s="2"/>
      <c r="PGL95" s="2"/>
      <c r="PGM95" s="2"/>
      <c r="PGN95" s="2"/>
      <c r="PGO95" s="2"/>
      <c r="PGP95" s="2"/>
      <c r="PGQ95" s="2"/>
      <c r="PGR95" s="2"/>
      <c r="PGS95" s="2"/>
      <c r="PGT95" s="2"/>
      <c r="PGU95" s="2"/>
      <c r="PGV95" s="2"/>
      <c r="PGW95" s="2"/>
      <c r="PGX95" s="2"/>
      <c r="PGY95" s="2"/>
      <c r="PGZ95" s="2"/>
      <c r="PHA95" s="2"/>
      <c r="PHB95" s="2"/>
      <c r="PHC95" s="2"/>
      <c r="PHD95" s="2"/>
      <c r="PHE95" s="2"/>
      <c r="PHF95" s="2"/>
      <c r="PHG95" s="2"/>
      <c r="PHH95" s="2"/>
      <c r="PHI95" s="2"/>
      <c r="PHJ95" s="2"/>
      <c r="PHK95" s="2"/>
      <c r="PHL95" s="2"/>
      <c r="PHM95" s="2"/>
      <c r="PHN95" s="2"/>
      <c r="PHO95" s="2"/>
      <c r="PHP95" s="2"/>
      <c r="PHQ95" s="2"/>
      <c r="PHR95" s="2"/>
      <c r="PHS95" s="2"/>
      <c r="PHT95" s="2"/>
      <c r="PHU95" s="2"/>
      <c r="PHV95" s="2"/>
      <c r="PHW95" s="2"/>
      <c r="PHX95" s="2"/>
      <c r="PHY95" s="2"/>
      <c r="PHZ95" s="2"/>
      <c r="PIA95" s="2"/>
      <c r="PIB95" s="2"/>
      <c r="PIC95" s="2"/>
      <c r="PID95" s="2"/>
      <c r="PIE95" s="2"/>
      <c r="PIF95" s="2"/>
      <c r="PIG95" s="2"/>
      <c r="PIH95" s="2"/>
      <c r="PII95" s="2"/>
      <c r="PIJ95" s="2"/>
      <c r="PIK95" s="2"/>
      <c r="PIL95" s="2"/>
      <c r="PIM95" s="2"/>
      <c r="PIN95" s="2"/>
      <c r="PIO95" s="2"/>
      <c r="PIP95" s="2"/>
      <c r="PIQ95" s="2"/>
      <c r="PIR95" s="2"/>
      <c r="PIS95" s="2"/>
      <c r="PIT95" s="2"/>
      <c r="PIU95" s="2"/>
      <c r="PIV95" s="2"/>
      <c r="PIW95" s="2"/>
      <c r="PIX95" s="2"/>
      <c r="PIY95" s="2"/>
      <c r="PIZ95" s="2"/>
      <c r="PJA95" s="2"/>
      <c r="PJB95" s="2"/>
      <c r="PJC95" s="2"/>
      <c r="PJD95" s="2"/>
      <c r="PJE95" s="2"/>
      <c r="PJF95" s="2"/>
      <c r="PJG95" s="2"/>
      <c r="PJH95" s="2"/>
      <c r="PJI95" s="2"/>
      <c r="PJJ95" s="2"/>
      <c r="PJK95" s="2"/>
      <c r="PJL95" s="2"/>
      <c r="PJM95" s="2"/>
      <c r="PJN95" s="2"/>
      <c r="PJO95" s="2"/>
      <c r="PJP95" s="2"/>
      <c r="PJQ95" s="2"/>
      <c r="PJR95" s="2"/>
      <c r="PJS95" s="2"/>
      <c r="PJT95" s="2"/>
      <c r="PJU95" s="2"/>
      <c r="PJV95" s="2"/>
      <c r="PJW95" s="2"/>
      <c r="PJX95" s="2"/>
      <c r="PJY95" s="2"/>
      <c r="PJZ95" s="2"/>
      <c r="PKA95" s="2"/>
      <c r="PKB95" s="2"/>
      <c r="PKC95" s="2"/>
      <c r="PKD95" s="2"/>
      <c r="PKE95" s="2"/>
      <c r="PKF95" s="2"/>
      <c r="PKG95" s="2"/>
      <c r="PKH95" s="2"/>
      <c r="PKI95" s="2"/>
      <c r="PKJ95" s="2"/>
      <c r="PKK95" s="2"/>
      <c r="PKL95" s="2"/>
      <c r="PKM95" s="2"/>
      <c r="PKN95" s="2"/>
      <c r="PKO95" s="2"/>
      <c r="PKP95" s="2"/>
      <c r="PKQ95" s="2"/>
      <c r="PKR95" s="2"/>
      <c r="PKS95" s="2"/>
      <c r="PKT95" s="2"/>
      <c r="PKU95" s="2"/>
      <c r="PKV95" s="2"/>
      <c r="PKW95" s="2"/>
      <c r="PKX95" s="2"/>
      <c r="PKY95" s="2"/>
      <c r="PKZ95" s="2"/>
      <c r="PLA95" s="2"/>
      <c r="PLB95" s="2"/>
      <c r="PLC95" s="2"/>
      <c r="PLD95" s="2"/>
      <c r="PLE95" s="2"/>
      <c r="PLF95" s="2"/>
      <c r="PLG95" s="2"/>
      <c r="PLH95" s="2"/>
      <c r="PLI95" s="2"/>
      <c r="PLJ95" s="2"/>
      <c r="PLK95" s="2"/>
      <c r="PLL95" s="2"/>
      <c r="PLM95" s="2"/>
      <c r="PLN95" s="2"/>
      <c r="PLO95" s="2"/>
      <c r="PLP95" s="2"/>
      <c r="PLQ95" s="2"/>
      <c r="PLR95" s="2"/>
      <c r="PLS95" s="2"/>
      <c r="PLT95" s="2"/>
      <c r="PLU95" s="2"/>
      <c r="PLV95" s="2"/>
      <c r="PLW95" s="2"/>
      <c r="PLX95" s="2"/>
      <c r="PLY95" s="2"/>
      <c r="PLZ95" s="2"/>
      <c r="PMA95" s="2"/>
      <c r="PMB95" s="2"/>
      <c r="PMC95" s="2"/>
      <c r="PMD95" s="2"/>
      <c r="PME95" s="2"/>
      <c r="PMF95" s="2"/>
      <c r="PMG95" s="2"/>
      <c r="PMH95" s="2"/>
      <c r="PMI95" s="2"/>
      <c r="PMJ95" s="2"/>
      <c r="PMK95" s="2"/>
      <c r="PML95" s="2"/>
      <c r="PMM95" s="2"/>
      <c r="PMN95" s="2"/>
      <c r="PMO95" s="2"/>
      <c r="PMP95" s="2"/>
      <c r="PMQ95" s="2"/>
      <c r="PMR95" s="2"/>
      <c r="PMS95" s="2"/>
      <c r="PMT95" s="2"/>
      <c r="PMU95" s="2"/>
      <c r="PMV95" s="2"/>
      <c r="PMW95" s="2"/>
      <c r="PMX95" s="2"/>
      <c r="PMY95" s="2"/>
      <c r="PMZ95" s="2"/>
      <c r="PNA95" s="2"/>
      <c r="PNB95" s="2"/>
      <c r="PNC95" s="2"/>
      <c r="PND95" s="2"/>
      <c r="PNE95" s="2"/>
      <c r="PNF95" s="2"/>
      <c r="PNG95" s="2"/>
      <c r="PNH95" s="2"/>
      <c r="PNI95" s="2"/>
      <c r="PNJ95" s="2"/>
      <c r="PNK95" s="2"/>
      <c r="PNL95" s="2"/>
      <c r="PNM95" s="2"/>
      <c r="PNN95" s="2"/>
      <c r="PNO95" s="2"/>
      <c r="PNP95" s="2"/>
      <c r="PNQ95" s="2"/>
      <c r="PNR95" s="2"/>
      <c r="PNS95" s="2"/>
      <c r="PNT95" s="2"/>
      <c r="PNU95" s="2"/>
      <c r="PNV95" s="2"/>
      <c r="PNW95" s="2"/>
      <c r="PNX95" s="2"/>
      <c r="PNY95" s="2"/>
      <c r="PNZ95" s="2"/>
      <c r="POA95" s="2"/>
      <c r="POB95" s="2"/>
      <c r="POC95" s="2"/>
      <c r="POD95" s="2"/>
      <c r="POE95" s="2"/>
      <c r="POF95" s="2"/>
      <c r="POG95" s="2"/>
      <c r="POH95" s="2"/>
      <c r="POI95" s="2"/>
      <c r="POJ95" s="2"/>
      <c r="POK95" s="2"/>
      <c r="POL95" s="2"/>
      <c r="POM95" s="2"/>
      <c r="PON95" s="2"/>
      <c r="POO95" s="2"/>
      <c r="POP95" s="2"/>
      <c r="POQ95" s="2"/>
      <c r="POR95" s="2"/>
      <c r="POS95" s="2"/>
      <c r="POT95" s="2"/>
      <c r="POU95" s="2"/>
      <c r="POV95" s="2"/>
      <c r="POW95" s="2"/>
      <c r="POX95" s="2"/>
      <c r="POY95" s="2"/>
      <c r="POZ95" s="2"/>
      <c r="PPA95" s="2"/>
      <c r="PPB95" s="2"/>
      <c r="PPC95" s="2"/>
      <c r="PPD95" s="2"/>
      <c r="PPE95" s="2"/>
      <c r="PPF95" s="2"/>
      <c r="PPG95" s="2"/>
      <c r="PPH95" s="2"/>
      <c r="PPI95" s="2"/>
      <c r="PPJ95" s="2"/>
      <c r="PPK95" s="2"/>
      <c r="PPL95" s="2"/>
      <c r="PPM95" s="2"/>
      <c r="PPN95" s="2"/>
      <c r="PPO95" s="2"/>
      <c r="PPP95" s="2"/>
      <c r="PPQ95" s="2"/>
      <c r="PPR95" s="2"/>
      <c r="PPS95" s="2"/>
      <c r="PPT95" s="2"/>
      <c r="PPU95" s="2"/>
      <c r="PPV95" s="2"/>
      <c r="PPW95" s="2"/>
      <c r="PPX95" s="2"/>
      <c r="PPY95" s="2"/>
      <c r="PPZ95" s="2"/>
      <c r="PQA95" s="2"/>
      <c r="PQB95" s="2"/>
      <c r="PQC95" s="2"/>
      <c r="PQD95" s="2"/>
      <c r="PQE95" s="2"/>
      <c r="PQF95" s="2"/>
      <c r="PQG95" s="2"/>
      <c r="PQH95" s="2"/>
      <c r="PQI95" s="2"/>
      <c r="PQJ95" s="2"/>
      <c r="PQK95" s="2"/>
      <c r="PQL95" s="2"/>
      <c r="PQM95" s="2"/>
      <c r="PQN95" s="2"/>
      <c r="PQO95" s="2"/>
      <c r="PQP95" s="2"/>
      <c r="PQQ95" s="2"/>
      <c r="PQR95" s="2"/>
      <c r="PQS95" s="2"/>
      <c r="PQT95" s="2"/>
      <c r="PQU95" s="2"/>
      <c r="PQV95" s="2"/>
      <c r="PQW95" s="2"/>
      <c r="PQX95" s="2"/>
      <c r="PQY95" s="2"/>
      <c r="PQZ95" s="2"/>
      <c r="PRA95" s="2"/>
      <c r="PRB95" s="2"/>
      <c r="PRC95" s="2"/>
      <c r="PRD95" s="2"/>
      <c r="PRE95" s="2"/>
      <c r="PRF95" s="2"/>
      <c r="PRG95" s="2"/>
      <c r="PRH95" s="2"/>
      <c r="PRI95" s="2"/>
      <c r="PRJ95" s="2"/>
      <c r="PRK95" s="2"/>
      <c r="PRL95" s="2"/>
      <c r="PRM95" s="2"/>
      <c r="PRN95" s="2"/>
      <c r="PRO95" s="2"/>
      <c r="PRP95" s="2"/>
      <c r="PRQ95" s="2"/>
      <c r="PRR95" s="2"/>
      <c r="PRS95" s="2"/>
      <c r="PRT95" s="2"/>
      <c r="PRU95" s="2"/>
      <c r="PRV95" s="2"/>
      <c r="PRW95" s="2"/>
      <c r="PRX95" s="2"/>
      <c r="PRY95" s="2"/>
      <c r="PRZ95" s="2"/>
      <c r="PSA95" s="2"/>
      <c r="PSB95" s="2"/>
      <c r="PSC95" s="2"/>
      <c r="PSD95" s="2"/>
      <c r="PSE95" s="2"/>
      <c r="PSF95" s="2"/>
      <c r="PSG95" s="2"/>
      <c r="PSH95" s="2"/>
      <c r="PSI95" s="2"/>
      <c r="PSJ95" s="2"/>
      <c r="PSK95" s="2"/>
      <c r="PSL95" s="2"/>
      <c r="PSM95" s="2"/>
      <c r="PSN95" s="2"/>
      <c r="PSO95" s="2"/>
      <c r="PSP95" s="2"/>
      <c r="PSQ95" s="2"/>
      <c r="PSR95" s="2"/>
      <c r="PSS95" s="2"/>
      <c r="PST95" s="2"/>
      <c r="PSU95" s="2"/>
      <c r="PSV95" s="2"/>
      <c r="PSW95" s="2"/>
      <c r="PSX95" s="2"/>
      <c r="PSY95" s="2"/>
      <c r="PSZ95" s="2"/>
      <c r="PTA95" s="2"/>
      <c r="PTB95" s="2"/>
      <c r="PTC95" s="2"/>
      <c r="PTD95" s="2"/>
      <c r="PTE95" s="2"/>
      <c r="PTF95" s="2"/>
      <c r="PTG95" s="2"/>
      <c r="PTH95" s="2"/>
      <c r="PTI95" s="2"/>
      <c r="PTJ95" s="2"/>
      <c r="PTK95" s="2"/>
      <c r="PTL95" s="2"/>
      <c r="PTM95" s="2"/>
      <c r="PTN95" s="2"/>
      <c r="PTO95" s="2"/>
      <c r="PTP95" s="2"/>
      <c r="PTQ95" s="2"/>
      <c r="PTR95" s="2"/>
      <c r="PTS95" s="2"/>
      <c r="PTT95" s="2"/>
      <c r="PTU95" s="2"/>
      <c r="PTV95" s="2"/>
      <c r="PTW95" s="2"/>
      <c r="PTX95" s="2"/>
      <c r="PTY95" s="2"/>
      <c r="PTZ95" s="2"/>
      <c r="PUA95" s="2"/>
      <c r="PUB95" s="2"/>
      <c r="PUC95" s="2"/>
      <c r="PUD95" s="2"/>
      <c r="PUE95" s="2"/>
      <c r="PUF95" s="2"/>
      <c r="PUG95" s="2"/>
      <c r="PUH95" s="2"/>
      <c r="PUI95" s="2"/>
      <c r="PUJ95" s="2"/>
      <c r="PUK95" s="2"/>
      <c r="PUL95" s="2"/>
      <c r="PUM95" s="2"/>
      <c r="PUN95" s="2"/>
      <c r="PUO95" s="2"/>
      <c r="PUP95" s="2"/>
      <c r="PUQ95" s="2"/>
      <c r="PUR95" s="2"/>
      <c r="PUS95" s="2"/>
      <c r="PUT95" s="2"/>
      <c r="PUU95" s="2"/>
      <c r="PUV95" s="2"/>
      <c r="PUW95" s="2"/>
      <c r="PUX95" s="2"/>
      <c r="PUY95" s="2"/>
      <c r="PUZ95" s="2"/>
      <c r="PVA95" s="2"/>
      <c r="PVB95" s="2"/>
      <c r="PVC95" s="2"/>
      <c r="PVD95" s="2"/>
      <c r="PVE95" s="2"/>
      <c r="PVF95" s="2"/>
      <c r="PVG95" s="2"/>
      <c r="PVH95" s="2"/>
      <c r="PVI95" s="2"/>
      <c r="PVJ95" s="2"/>
      <c r="PVK95" s="2"/>
      <c r="PVL95" s="2"/>
      <c r="PVM95" s="2"/>
      <c r="PVN95" s="2"/>
      <c r="PVO95" s="2"/>
      <c r="PVP95" s="2"/>
      <c r="PVQ95" s="2"/>
      <c r="PVR95" s="2"/>
      <c r="PVS95" s="2"/>
      <c r="PVT95" s="2"/>
      <c r="PVU95" s="2"/>
      <c r="PVV95" s="2"/>
      <c r="PVW95" s="2"/>
      <c r="PVX95" s="2"/>
      <c r="PVY95" s="2"/>
      <c r="PVZ95" s="2"/>
      <c r="PWA95" s="2"/>
      <c r="PWB95" s="2"/>
      <c r="PWC95" s="2"/>
      <c r="PWD95" s="2"/>
      <c r="PWE95" s="2"/>
      <c r="PWF95" s="2"/>
      <c r="PWG95" s="2"/>
      <c r="PWH95" s="2"/>
      <c r="PWI95" s="2"/>
      <c r="PWJ95" s="2"/>
      <c r="PWK95" s="2"/>
      <c r="PWL95" s="2"/>
      <c r="PWM95" s="2"/>
      <c r="PWN95" s="2"/>
      <c r="PWO95" s="2"/>
      <c r="PWP95" s="2"/>
      <c r="PWQ95" s="2"/>
      <c r="PWR95" s="2"/>
      <c r="PWS95" s="2"/>
      <c r="PWT95" s="2"/>
      <c r="PWU95" s="2"/>
      <c r="PWV95" s="2"/>
      <c r="PWW95" s="2"/>
      <c r="PWX95" s="2"/>
      <c r="PWY95" s="2"/>
      <c r="PWZ95" s="2"/>
      <c r="PXA95" s="2"/>
      <c r="PXB95" s="2"/>
      <c r="PXC95" s="2"/>
      <c r="PXD95" s="2"/>
      <c r="PXE95" s="2"/>
      <c r="PXF95" s="2"/>
      <c r="PXG95" s="2"/>
      <c r="PXH95" s="2"/>
      <c r="PXI95" s="2"/>
      <c r="PXJ95" s="2"/>
      <c r="PXK95" s="2"/>
      <c r="PXL95" s="2"/>
      <c r="PXM95" s="2"/>
      <c r="PXN95" s="2"/>
      <c r="PXO95" s="2"/>
      <c r="PXP95" s="2"/>
      <c r="PXQ95" s="2"/>
      <c r="PXR95" s="2"/>
      <c r="PXS95" s="2"/>
      <c r="PXT95" s="2"/>
      <c r="PXU95" s="2"/>
      <c r="PXV95" s="2"/>
      <c r="PXW95" s="2"/>
      <c r="PXX95" s="2"/>
      <c r="PXY95" s="2"/>
      <c r="PXZ95" s="2"/>
      <c r="PYA95" s="2"/>
      <c r="PYB95" s="2"/>
      <c r="PYC95" s="2"/>
      <c r="PYD95" s="2"/>
      <c r="PYE95" s="2"/>
      <c r="PYF95" s="2"/>
      <c r="PYG95" s="2"/>
      <c r="PYH95" s="2"/>
      <c r="PYI95" s="2"/>
      <c r="PYJ95" s="2"/>
      <c r="PYK95" s="2"/>
      <c r="PYL95" s="2"/>
      <c r="PYM95" s="2"/>
      <c r="PYN95" s="2"/>
      <c r="PYO95" s="2"/>
      <c r="PYP95" s="2"/>
      <c r="PYQ95" s="2"/>
      <c r="PYR95" s="2"/>
      <c r="PYS95" s="2"/>
      <c r="PYT95" s="2"/>
      <c r="PYU95" s="2"/>
      <c r="PYV95" s="2"/>
      <c r="PYW95" s="2"/>
      <c r="PYX95" s="2"/>
      <c r="PYY95" s="2"/>
      <c r="PYZ95" s="2"/>
      <c r="PZA95" s="2"/>
      <c r="PZB95" s="2"/>
      <c r="PZC95" s="2"/>
      <c r="PZD95" s="2"/>
      <c r="PZE95" s="2"/>
      <c r="PZF95" s="2"/>
      <c r="PZG95" s="2"/>
      <c r="PZH95" s="2"/>
      <c r="PZI95" s="2"/>
      <c r="PZJ95" s="2"/>
      <c r="PZK95" s="2"/>
      <c r="PZL95" s="2"/>
      <c r="PZM95" s="2"/>
      <c r="PZN95" s="2"/>
      <c r="PZO95" s="2"/>
      <c r="PZP95" s="2"/>
      <c r="PZQ95" s="2"/>
      <c r="PZR95" s="2"/>
      <c r="PZS95" s="2"/>
      <c r="PZT95" s="2"/>
      <c r="PZU95" s="2"/>
      <c r="PZV95" s="2"/>
      <c r="PZW95" s="2"/>
      <c r="PZX95" s="2"/>
      <c r="PZY95" s="2"/>
      <c r="PZZ95" s="2"/>
      <c r="QAA95" s="2"/>
      <c r="QAB95" s="2"/>
      <c r="QAC95" s="2"/>
      <c r="QAD95" s="2"/>
      <c r="QAE95" s="2"/>
      <c r="QAF95" s="2"/>
      <c r="QAG95" s="2"/>
      <c r="QAH95" s="2"/>
      <c r="QAI95" s="2"/>
      <c r="QAJ95" s="2"/>
      <c r="QAK95" s="2"/>
      <c r="QAL95" s="2"/>
      <c r="QAM95" s="2"/>
      <c r="QAN95" s="2"/>
      <c r="QAO95" s="2"/>
      <c r="QAP95" s="2"/>
      <c r="QAQ95" s="2"/>
      <c r="QAR95" s="2"/>
      <c r="QAS95" s="2"/>
      <c r="QAT95" s="2"/>
      <c r="QAU95" s="2"/>
      <c r="QAV95" s="2"/>
      <c r="QAW95" s="2"/>
      <c r="QAX95" s="2"/>
      <c r="QAY95" s="2"/>
      <c r="QAZ95" s="2"/>
      <c r="QBA95" s="2"/>
      <c r="QBB95" s="2"/>
      <c r="QBC95" s="2"/>
      <c r="QBD95" s="2"/>
      <c r="QBE95" s="2"/>
      <c r="QBF95" s="2"/>
      <c r="QBG95" s="2"/>
      <c r="QBH95" s="2"/>
      <c r="QBI95" s="2"/>
      <c r="QBJ95" s="2"/>
      <c r="QBK95" s="2"/>
      <c r="QBL95" s="2"/>
      <c r="QBM95" s="2"/>
      <c r="QBN95" s="2"/>
      <c r="QBO95" s="2"/>
      <c r="QBP95" s="2"/>
      <c r="QBQ95" s="2"/>
      <c r="QBR95" s="2"/>
      <c r="QBS95" s="2"/>
      <c r="QBT95" s="2"/>
      <c r="QBU95" s="2"/>
      <c r="QBV95" s="2"/>
      <c r="QBW95" s="2"/>
      <c r="QBX95" s="2"/>
      <c r="QBY95" s="2"/>
      <c r="QBZ95" s="2"/>
      <c r="QCA95" s="2"/>
      <c r="QCB95" s="2"/>
      <c r="QCC95" s="2"/>
      <c r="QCD95" s="2"/>
      <c r="QCE95" s="2"/>
      <c r="QCF95" s="2"/>
      <c r="QCG95" s="2"/>
      <c r="QCH95" s="2"/>
      <c r="QCI95" s="2"/>
      <c r="QCJ95" s="2"/>
      <c r="QCK95" s="2"/>
      <c r="QCL95" s="2"/>
      <c r="QCM95" s="2"/>
      <c r="QCN95" s="2"/>
      <c r="QCO95" s="2"/>
      <c r="QCP95" s="2"/>
      <c r="QCQ95" s="2"/>
      <c r="QCR95" s="2"/>
      <c r="QCS95" s="2"/>
      <c r="QCT95" s="2"/>
      <c r="QCU95" s="2"/>
      <c r="QCV95" s="2"/>
      <c r="QCW95" s="2"/>
      <c r="QCX95" s="2"/>
      <c r="QCY95" s="2"/>
      <c r="QCZ95" s="2"/>
      <c r="QDA95" s="2"/>
      <c r="QDB95" s="2"/>
      <c r="QDC95" s="2"/>
      <c r="QDD95" s="2"/>
      <c r="QDE95" s="2"/>
      <c r="QDF95" s="2"/>
      <c r="QDG95" s="2"/>
      <c r="QDH95" s="2"/>
      <c r="QDI95" s="2"/>
      <c r="QDJ95" s="2"/>
      <c r="QDK95" s="2"/>
      <c r="QDL95" s="2"/>
      <c r="QDM95" s="2"/>
      <c r="QDN95" s="2"/>
      <c r="QDO95" s="2"/>
      <c r="QDP95" s="2"/>
      <c r="QDQ95" s="2"/>
      <c r="QDR95" s="2"/>
      <c r="QDS95" s="2"/>
      <c r="QDT95" s="2"/>
      <c r="QDU95" s="2"/>
      <c r="QDV95" s="2"/>
      <c r="QDW95" s="2"/>
      <c r="QDX95" s="2"/>
      <c r="QDY95" s="2"/>
      <c r="QDZ95" s="2"/>
      <c r="QEA95" s="2"/>
      <c r="QEB95" s="2"/>
      <c r="QEC95" s="2"/>
      <c r="QED95" s="2"/>
      <c r="QEE95" s="2"/>
      <c r="QEF95" s="2"/>
      <c r="QEG95" s="2"/>
      <c r="QEH95" s="2"/>
      <c r="QEI95" s="2"/>
      <c r="QEJ95" s="2"/>
      <c r="QEK95" s="2"/>
      <c r="QEL95" s="2"/>
      <c r="QEM95" s="2"/>
      <c r="QEN95" s="2"/>
      <c r="QEO95" s="2"/>
      <c r="QEP95" s="2"/>
      <c r="QEQ95" s="2"/>
      <c r="QER95" s="2"/>
      <c r="QES95" s="2"/>
      <c r="QET95" s="2"/>
      <c r="QEU95" s="2"/>
      <c r="QEV95" s="2"/>
      <c r="QEW95" s="2"/>
      <c r="QEX95" s="2"/>
      <c r="QEY95" s="2"/>
      <c r="QEZ95" s="2"/>
      <c r="QFA95" s="2"/>
      <c r="QFB95" s="2"/>
      <c r="QFC95" s="2"/>
      <c r="QFD95" s="2"/>
      <c r="QFE95" s="2"/>
      <c r="QFF95" s="2"/>
      <c r="QFG95" s="2"/>
      <c r="QFH95" s="2"/>
      <c r="QFI95" s="2"/>
      <c r="QFJ95" s="2"/>
      <c r="QFK95" s="2"/>
      <c r="QFL95" s="2"/>
      <c r="QFM95" s="2"/>
      <c r="QFN95" s="2"/>
      <c r="QFO95" s="2"/>
      <c r="QFP95" s="2"/>
      <c r="QFQ95" s="2"/>
      <c r="QFR95" s="2"/>
      <c r="QFS95" s="2"/>
      <c r="QFT95" s="2"/>
      <c r="QFU95" s="2"/>
      <c r="QFV95" s="2"/>
      <c r="QFW95" s="2"/>
      <c r="QFX95" s="2"/>
      <c r="QFY95" s="2"/>
      <c r="QFZ95" s="2"/>
      <c r="QGA95" s="2"/>
      <c r="QGB95" s="2"/>
      <c r="QGC95" s="2"/>
      <c r="QGD95" s="2"/>
      <c r="QGE95" s="2"/>
      <c r="QGF95" s="2"/>
      <c r="QGG95" s="2"/>
      <c r="QGH95" s="2"/>
      <c r="QGI95" s="2"/>
      <c r="QGJ95" s="2"/>
      <c r="QGK95" s="2"/>
      <c r="QGL95" s="2"/>
      <c r="QGM95" s="2"/>
      <c r="QGN95" s="2"/>
      <c r="QGO95" s="2"/>
      <c r="QGP95" s="2"/>
      <c r="QGQ95" s="2"/>
      <c r="QGR95" s="2"/>
      <c r="QGS95" s="2"/>
      <c r="QGT95" s="2"/>
      <c r="QGU95" s="2"/>
      <c r="QGV95" s="2"/>
      <c r="QGW95" s="2"/>
      <c r="QGX95" s="2"/>
      <c r="QGY95" s="2"/>
      <c r="QGZ95" s="2"/>
      <c r="QHA95" s="2"/>
      <c r="QHB95" s="2"/>
      <c r="QHC95" s="2"/>
      <c r="QHD95" s="2"/>
      <c r="QHE95" s="2"/>
      <c r="QHF95" s="2"/>
      <c r="QHG95" s="2"/>
      <c r="QHH95" s="2"/>
      <c r="QHI95" s="2"/>
      <c r="QHJ95" s="2"/>
      <c r="QHK95" s="2"/>
      <c r="QHL95" s="2"/>
      <c r="QHM95" s="2"/>
      <c r="QHN95" s="2"/>
      <c r="QHO95" s="2"/>
      <c r="QHP95" s="2"/>
      <c r="QHQ95" s="2"/>
      <c r="QHR95" s="2"/>
      <c r="QHS95" s="2"/>
      <c r="QHT95" s="2"/>
      <c r="QHU95" s="2"/>
      <c r="QHV95" s="2"/>
      <c r="QHW95" s="2"/>
      <c r="QHX95" s="2"/>
      <c r="QHY95" s="2"/>
      <c r="QHZ95" s="2"/>
      <c r="QIA95" s="2"/>
      <c r="QIB95" s="2"/>
      <c r="QIC95" s="2"/>
      <c r="QID95" s="2"/>
      <c r="QIE95" s="2"/>
      <c r="QIF95" s="2"/>
      <c r="QIG95" s="2"/>
      <c r="QIH95" s="2"/>
      <c r="QII95" s="2"/>
      <c r="QIJ95" s="2"/>
      <c r="QIK95" s="2"/>
      <c r="QIL95" s="2"/>
      <c r="QIM95" s="2"/>
      <c r="QIN95" s="2"/>
      <c r="QIO95" s="2"/>
      <c r="QIP95" s="2"/>
      <c r="QIQ95" s="2"/>
      <c r="QIR95" s="2"/>
      <c r="QIS95" s="2"/>
      <c r="QIT95" s="2"/>
      <c r="QIU95" s="2"/>
      <c r="QIV95" s="2"/>
      <c r="QIW95" s="2"/>
      <c r="QIX95" s="2"/>
      <c r="QIY95" s="2"/>
      <c r="QIZ95" s="2"/>
      <c r="QJA95" s="2"/>
      <c r="QJB95" s="2"/>
      <c r="QJC95" s="2"/>
      <c r="QJD95" s="2"/>
      <c r="QJE95" s="2"/>
      <c r="QJF95" s="2"/>
      <c r="QJG95" s="2"/>
      <c r="QJH95" s="2"/>
      <c r="QJI95" s="2"/>
      <c r="QJJ95" s="2"/>
      <c r="QJK95" s="2"/>
      <c r="QJL95" s="2"/>
      <c r="QJM95" s="2"/>
      <c r="QJN95" s="2"/>
      <c r="QJO95" s="2"/>
      <c r="QJP95" s="2"/>
      <c r="QJQ95" s="2"/>
      <c r="QJR95" s="2"/>
      <c r="QJS95" s="2"/>
      <c r="QJT95" s="2"/>
      <c r="QJU95" s="2"/>
      <c r="QJV95" s="2"/>
      <c r="QJW95" s="2"/>
      <c r="QJX95" s="2"/>
      <c r="QJY95" s="2"/>
      <c r="QJZ95" s="2"/>
      <c r="QKA95" s="2"/>
      <c r="QKB95" s="2"/>
      <c r="QKC95" s="2"/>
      <c r="QKD95" s="2"/>
      <c r="QKE95" s="2"/>
      <c r="QKF95" s="2"/>
      <c r="QKG95" s="2"/>
      <c r="QKH95" s="2"/>
      <c r="QKI95" s="2"/>
      <c r="QKJ95" s="2"/>
      <c r="QKK95" s="2"/>
      <c r="QKL95" s="2"/>
      <c r="QKM95" s="2"/>
      <c r="QKN95" s="2"/>
      <c r="QKO95" s="2"/>
      <c r="QKP95" s="2"/>
      <c r="QKQ95" s="2"/>
      <c r="QKR95" s="2"/>
      <c r="QKS95" s="2"/>
      <c r="QKT95" s="2"/>
      <c r="QKU95" s="2"/>
      <c r="QKV95" s="2"/>
      <c r="QKW95" s="2"/>
      <c r="QKX95" s="2"/>
      <c r="QKY95" s="2"/>
      <c r="QKZ95" s="2"/>
      <c r="QLA95" s="2"/>
      <c r="QLB95" s="2"/>
      <c r="QLC95" s="2"/>
      <c r="QLD95" s="2"/>
      <c r="QLE95" s="2"/>
      <c r="QLF95" s="2"/>
      <c r="QLG95" s="2"/>
      <c r="QLH95" s="2"/>
      <c r="QLI95" s="2"/>
      <c r="QLJ95" s="2"/>
      <c r="QLK95" s="2"/>
      <c r="QLL95" s="2"/>
      <c r="QLM95" s="2"/>
      <c r="QLN95" s="2"/>
      <c r="QLO95" s="2"/>
      <c r="QLP95" s="2"/>
      <c r="QLQ95" s="2"/>
      <c r="QLR95" s="2"/>
      <c r="QLS95" s="2"/>
      <c r="QLT95" s="2"/>
      <c r="QLU95" s="2"/>
      <c r="QLV95" s="2"/>
      <c r="QLW95" s="2"/>
      <c r="QLX95" s="2"/>
      <c r="QLY95" s="2"/>
      <c r="QLZ95" s="2"/>
      <c r="QMA95" s="2"/>
      <c r="QMB95" s="2"/>
      <c r="QMC95" s="2"/>
      <c r="QMD95" s="2"/>
      <c r="QME95" s="2"/>
      <c r="QMF95" s="2"/>
      <c r="QMG95" s="2"/>
      <c r="QMH95" s="2"/>
      <c r="QMI95" s="2"/>
      <c r="QMJ95" s="2"/>
      <c r="QMK95" s="2"/>
      <c r="QML95" s="2"/>
      <c r="QMM95" s="2"/>
      <c r="QMN95" s="2"/>
      <c r="QMO95" s="2"/>
      <c r="QMP95" s="2"/>
      <c r="QMQ95" s="2"/>
      <c r="QMR95" s="2"/>
      <c r="QMS95" s="2"/>
      <c r="QMT95" s="2"/>
      <c r="QMU95" s="2"/>
      <c r="QMV95" s="2"/>
      <c r="QMW95" s="2"/>
      <c r="QMX95" s="2"/>
      <c r="QMY95" s="2"/>
      <c r="QMZ95" s="2"/>
      <c r="QNA95" s="2"/>
      <c r="QNB95" s="2"/>
      <c r="QNC95" s="2"/>
      <c r="QND95" s="2"/>
      <c r="QNE95" s="2"/>
      <c r="QNF95" s="2"/>
      <c r="QNG95" s="2"/>
      <c r="QNH95" s="2"/>
      <c r="QNI95" s="2"/>
      <c r="QNJ95" s="2"/>
      <c r="QNK95" s="2"/>
      <c r="QNL95" s="2"/>
      <c r="QNM95" s="2"/>
      <c r="QNN95" s="2"/>
      <c r="QNO95" s="2"/>
      <c r="QNP95" s="2"/>
      <c r="QNQ95" s="2"/>
      <c r="QNR95" s="2"/>
      <c r="QNS95" s="2"/>
      <c r="QNT95" s="2"/>
      <c r="QNU95" s="2"/>
      <c r="QNV95" s="2"/>
      <c r="QNW95" s="2"/>
      <c r="QNX95" s="2"/>
      <c r="QNY95" s="2"/>
      <c r="QNZ95" s="2"/>
      <c r="QOA95" s="2"/>
      <c r="QOB95" s="2"/>
      <c r="QOC95" s="2"/>
      <c r="QOD95" s="2"/>
      <c r="QOE95" s="2"/>
      <c r="QOF95" s="2"/>
      <c r="QOG95" s="2"/>
      <c r="QOH95" s="2"/>
      <c r="QOI95" s="2"/>
      <c r="QOJ95" s="2"/>
      <c r="QOK95" s="2"/>
      <c r="QOL95" s="2"/>
      <c r="QOM95" s="2"/>
      <c r="QON95" s="2"/>
      <c r="QOO95" s="2"/>
      <c r="QOP95" s="2"/>
      <c r="QOQ95" s="2"/>
      <c r="QOR95" s="2"/>
      <c r="QOS95" s="2"/>
      <c r="QOT95" s="2"/>
      <c r="QOU95" s="2"/>
      <c r="QOV95" s="2"/>
      <c r="QOW95" s="2"/>
      <c r="QOX95" s="2"/>
      <c r="QOY95" s="2"/>
      <c r="QOZ95" s="2"/>
      <c r="QPA95" s="2"/>
      <c r="QPB95" s="2"/>
      <c r="QPC95" s="2"/>
      <c r="QPD95" s="2"/>
      <c r="QPE95" s="2"/>
      <c r="QPF95" s="2"/>
      <c r="QPG95" s="2"/>
      <c r="QPH95" s="2"/>
      <c r="QPI95" s="2"/>
      <c r="QPJ95" s="2"/>
      <c r="QPK95" s="2"/>
      <c r="QPL95" s="2"/>
      <c r="QPM95" s="2"/>
      <c r="QPN95" s="2"/>
      <c r="QPO95" s="2"/>
      <c r="QPP95" s="2"/>
      <c r="QPQ95" s="2"/>
      <c r="QPR95" s="2"/>
      <c r="QPS95" s="2"/>
      <c r="QPT95" s="2"/>
      <c r="QPU95" s="2"/>
      <c r="QPV95" s="2"/>
      <c r="QPW95" s="2"/>
      <c r="QPX95" s="2"/>
      <c r="QPY95" s="2"/>
      <c r="QPZ95" s="2"/>
      <c r="QQA95" s="2"/>
      <c r="QQB95" s="2"/>
      <c r="QQC95" s="2"/>
      <c r="QQD95" s="2"/>
      <c r="QQE95" s="2"/>
      <c r="QQF95" s="2"/>
      <c r="QQG95" s="2"/>
      <c r="QQH95" s="2"/>
      <c r="QQI95" s="2"/>
      <c r="QQJ95" s="2"/>
      <c r="QQK95" s="2"/>
      <c r="QQL95" s="2"/>
      <c r="QQM95" s="2"/>
      <c r="QQN95" s="2"/>
      <c r="QQO95" s="2"/>
      <c r="QQP95" s="2"/>
      <c r="QQQ95" s="2"/>
      <c r="QQR95" s="2"/>
      <c r="QQS95" s="2"/>
      <c r="QQT95" s="2"/>
      <c r="QQU95" s="2"/>
      <c r="QQV95" s="2"/>
      <c r="QQW95" s="2"/>
      <c r="QQX95" s="2"/>
      <c r="QQY95" s="2"/>
      <c r="QQZ95" s="2"/>
      <c r="QRA95" s="2"/>
      <c r="QRB95" s="2"/>
      <c r="QRC95" s="2"/>
      <c r="QRD95" s="2"/>
      <c r="QRE95" s="2"/>
      <c r="QRF95" s="2"/>
      <c r="QRG95" s="2"/>
      <c r="QRH95" s="2"/>
      <c r="QRI95" s="2"/>
      <c r="QRJ95" s="2"/>
      <c r="QRK95" s="2"/>
      <c r="QRL95" s="2"/>
      <c r="QRM95" s="2"/>
      <c r="QRN95" s="2"/>
      <c r="QRO95" s="2"/>
      <c r="QRP95" s="2"/>
      <c r="QRQ95" s="2"/>
      <c r="QRR95" s="2"/>
      <c r="QRS95" s="2"/>
      <c r="QRT95" s="2"/>
      <c r="QRU95" s="2"/>
      <c r="QRV95" s="2"/>
      <c r="QRW95" s="2"/>
      <c r="QRX95" s="2"/>
      <c r="QRY95" s="2"/>
      <c r="QRZ95" s="2"/>
      <c r="QSA95" s="2"/>
      <c r="QSB95" s="2"/>
      <c r="QSC95" s="2"/>
      <c r="QSD95" s="2"/>
      <c r="QSE95" s="2"/>
      <c r="QSF95" s="2"/>
      <c r="QSG95" s="2"/>
      <c r="QSH95" s="2"/>
      <c r="QSI95" s="2"/>
      <c r="QSJ95" s="2"/>
      <c r="QSK95" s="2"/>
      <c r="QSL95" s="2"/>
      <c r="QSM95" s="2"/>
      <c r="QSN95" s="2"/>
      <c r="QSO95" s="2"/>
      <c r="QSP95" s="2"/>
      <c r="QSQ95" s="2"/>
      <c r="QSR95" s="2"/>
      <c r="QSS95" s="2"/>
      <c r="QST95" s="2"/>
      <c r="QSU95" s="2"/>
      <c r="QSV95" s="2"/>
      <c r="QSW95" s="2"/>
      <c r="QSX95" s="2"/>
      <c r="QSY95" s="2"/>
      <c r="QSZ95" s="2"/>
      <c r="QTA95" s="2"/>
      <c r="QTB95" s="2"/>
      <c r="QTC95" s="2"/>
      <c r="QTD95" s="2"/>
      <c r="QTE95" s="2"/>
      <c r="QTF95" s="2"/>
      <c r="QTG95" s="2"/>
      <c r="QTH95" s="2"/>
      <c r="QTI95" s="2"/>
      <c r="QTJ95" s="2"/>
      <c r="QTK95" s="2"/>
      <c r="QTL95" s="2"/>
      <c r="QTM95" s="2"/>
      <c r="QTN95" s="2"/>
      <c r="QTO95" s="2"/>
      <c r="QTP95" s="2"/>
      <c r="QTQ95" s="2"/>
      <c r="QTR95" s="2"/>
      <c r="QTS95" s="2"/>
      <c r="QTT95" s="2"/>
      <c r="QTU95" s="2"/>
      <c r="QTV95" s="2"/>
      <c r="QTW95" s="2"/>
      <c r="QTX95" s="2"/>
      <c r="QTY95" s="2"/>
      <c r="QTZ95" s="2"/>
      <c r="QUA95" s="2"/>
      <c r="QUB95" s="2"/>
      <c r="QUC95" s="2"/>
      <c r="QUD95" s="2"/>
      <c r="QUE95" s="2"/>
      <c r="QUF95" s="2"/>
      <c r="QUG95" s="2"/>
      <c r="QUH95" s="2"/>
      <c r="QUI95" s="2"/>
      <c r="QUJ95" s="2"/>
      <c r="QUK95" s="2"/>
      <c r="QUL95" s="2"/>
      <c r="QUM95" s="2"/>
      <c r="QUN95" s="2"/>
      <c r="QUO95" s="2"/>
      <c r="QUP95" s="2"/>
      <c r="QUQ95" s="2"/>
      <c r="QUR95" s="2"/>
      <c r="QUS95" s="2"/>
      <c r="QUT95" s="2"/>
      <c r="QUU95" s="2"/>
      <c r="QUV95" s="2"/>
      <c r="QUW95" s="2"/>
      <c r="QUX95" s="2"/>
      <c r="QUY95" s="2"/>
      <c r="QUZ95" s="2"/>
      <c r="QVA95" s="2"/>
      <c r="QVB95" s="2"/>
      <c r="QVC95" s="2"/>
      <c r="QVD95" s="2"/>
      <c r="QVE95" s="2"/>
      <c r="QVF95" s="2"/>
      <c r="QVG95" s="2"/>
      <c r="QVH95" s="2"/>
      <c r="QVI95" s="2"/>
      <c r="QVJ95" s="2"/>
      <c r="QVK95" s="2"/>
      <c r="QVL95" s="2"/>
      <c r="QVM95" s="2"/>
      <c r="QVN95" s="2"/>
      <c r="QVO95" s="2"/>
      <c r="QVP95" s="2"/>
      <c r="QVQ95" s="2"/>
      <c r="QVR95" s="2"/>
      <c r="QVS95" s="2"/>
      <c r="QVT95" s="2"/>
      <c r="QVU95" s="2"/>
      <c r="QVV95" s="2"/>
      <c r="QVW95" s="2"/>
      <c r="QVX95" s="2"/>
      <c r="QVY95" s="2"/>
      <c r="QVZ95" s="2"/>
      <c r="QWA95" s="2"/>
      <c r="QWB95" s="2"/>
      <c r="QWC95" s="2"/>
      <c r="QWD95" s="2"/>
      <c r="QWE95" s="2"/>
      <c r="QWF95" s="2"/>
      <c r="QWG95" s="2"/>
      <c r="QWH95" s="2"/>
      <c r="QWI95" s="2"/>
      <c r="QWJ95" s="2"/>
      <c r="QWK95" s="2"/>
      <c r="QWL95" s="2"/>
      <c r="QWM95" s="2"/>
      <c r="QWN95" s="2"/>
      <c r="QWO95" s="2"/>
      <c r="QWP95" s="2"/>
      <c r="QWQ95" s="2"/>
      <c r="QWR95" s="2"/>
      <c r="QWS95" s="2"/>
      <c r="QWT95" s="2"/>
      <c r="QWU95" s="2"/>
      <c r="QWV95" s="2"/>
      <c r="QWW95" s="2"/>
      <c r="QWX95" s="2"/>
      <c r="QWY95" s="2"/>
      <c r="QWZ95" s="2"/>
      <c r="QXA95" s="2"/>
      <c r="QXB95" s="2"/>
      <c r="QXC95" s="2"/>
      <c r="QXD95" s="2"/>
      <c r="QXE95" s="2"/>
      <c r="QXF95" s="2"/>
      <c r="QXG95" s="2"/>
      <c r="QXH95" s="2"/>
      <c r="QXI95" s="2"/>
      <c r="QXJ95" s="2"/>
      <c r="QXK95" s="2"/>
      <c r="QXL95" s="2"/>
      <c r="QXM95" s="2"/>
      <c r="QXN95" s="2"/>
      <c r="QXO95" s="2"/>
      <c r="QXP95" s="2"/>
      <c r="QXQ95" s="2"/>
      <c r="QXR95" s="2"/>
      <c r="QXS95" s="2"/>
      <c r="QXT95" s="2"/>
      <c r="QXU95" s="2"/>
      <c r="QXV95" s="2"/>
      <c r="QXW95" s="2"/>
      <c r="QXX95" s="2"/>
      <c r="QXY95" s="2"/>
      <c r="QXZ95" s="2"/>
      <c r="QYA95" s="2"/>
      <c r="QYB95" s="2"/>
      <c r="QYC95" s="2"/>
      <c r="QYD95" s="2"/>
      <c r="QYE95" s="2"/>
      <c r="QYF95" s="2"/>
      <c r="QYG95" s="2"/>
      <c r="QYH95" s="2"/>
      <c r="QYI95" s="2"/>
      <c r="QYJ95" s="2"/>
      <c r="QYK95" s="2"/>
      <c r="QYL95" s="2"/>
      <c r="QYM95" s="2"/>
      <c r="QYN95" s="2"/>
      <c r="QYO95" s="2"/>
      <c r="QYP95" s="2"/>
      <c r="QYQ95" s="2"/>
      <c r="QYR95" s="2"/>
      <c r="QYS95" s="2"/>
      <c r="QYT95" s="2"/>
      <c r="QYU95" s="2"/>
      <c r="QYV95" s="2"/>
      <c r="QYW95" s="2"/>
      <c r="QYX95" s="2"/>
      <c r="QYY95" s="2"/>
      <c r="QYZ95" s="2"/>
      <c r="QZA95" s="2"/>
      <c r="QZB95" s="2"/>
      <c r="QZC95" s="2"/>
      <c r="QZD95" s="2"/>
      <c r="QZE95" s="2"/>
      <c r="QZF95" s="2"/>
      <c r="QZG95" s="2"/>
      <c r="QZH95" s="2"/>
      <c r="QZI95" s="2"/>
      <c r="QZJ95" s="2"/>
      <c r="QZK95" s="2"/>
      <c r="QZL95" s="2"/>
      <c r="QZM95" s="2"/>
      <c r="QZN95" s="2"/>
      <c r="QZO95" s="2"/>
      <c r="QZP95" s="2"/>
      <c r="QZQ95" s="2"/>
      <c r="QZR95" s="2"/>
      <c r="QZS95" s="2"/>
      <c r="QZT95" s="2"/>
      <c r="QZU95" s="2"/>
      <c r="QZV95" s="2"/>
      <c r="QZW95" s="2"/>
      <c r="QZX95" s="2"/>
      <c r="QZY95" s="2"/>
      <c r="QZZ95" s="2"/>
      <c r="RAA95" s="2"/>
      <c r="RAB95" s="2"/>
      <c r="RAC95" s="2"/>
      <c r="RAD95" s="2"/>
      <c r="RAE95" s="2"/>
      <c r="RAF95" s="2"/>
      <c r="RAG95" s="2"/>
      <c r="RAH95" s="2"/>
      <c r="RAI95" s="2"/>
      <c r="RAJ95" s="2"/>
      <c r="RAK95" s="2"/>
      <c r="RAL95" s="2"/>
      <c r="RAM95" s="2"/>
      <c r="RAN95" s="2"/>
      <c r="RAO95" s="2"/>
      <c r="RAP95" s="2"/>
      <c r="RAQ95" s="2"/>
      <c r="RAR95" s="2"/>
      <c r="RAS95" s="2"/>
      <c r="RAT95" s="2"/>
      <c r="RAU95" s="2"/>
      <c r="RAV95" s="2"/>
      <c r="RAW95" s="2"/>
      <c r="RAX95" s="2"/>
      <c r="RAY95" s="2"/>
      <c r="RAZ95" s="2"/>
      <c r="RBA95" s="2"/>
      <c r="RBB95" s="2"/>
      <c r="RBC95" s="2"/>
      <c r="RBD95" s="2"/>
      <c r="RBE95" s="2"/>
      <c r="RBF95" s="2"/>
      <c r="RBG95" s="2"/>
      <c r="RBH95" s="2"/>
      <c r="RBI95" s="2"/>
      <c r="RBJ95" s="2"/>
      <c r="RBK95" s="2"/>
      <c r="RBL95" s="2"/>
      <c r="RBM95" s="2"/>
      <c r="RBN95" s="2"/>
      <c r="RBO95" s="2"/>
      <c r="RBP95" s="2"/>
      <c r="RBQ95" s="2"/>
      <c r="RBR95" s="2"/>
      <c r="RBS95" s="2"/>
      <c r="RBT95" s="2"/>
      <c r="RBU95" s="2"/>
      <c r="RBV95" s="2"/>
      <c r="RBW95" s="2"/>
      <c r="RBX95" s="2"/>
      <c r="RBY95" s="2"/>
      <c r="RBZ95" s="2"/>
      <c r="RCA95" s="2"/>
      <c r="RCB95" s="2"/>
      <c r="RCC95" s="2"/>
      <c r="RCD95" s="2"/>
      <c r="RCE95" s="2"/>
      <c r="RCF95" s="2"/>
      <c r="RCG95" s="2"/>
      <c r="RCH95" s="2"/>
      <c r="RCI95" s="2"/>
      <c r="RCJ95" s="2"/>
      <c r="RCK95" s="2"/>
      <c r="RCL95" s="2"/>
      <c r="RCM95" s="2"/>
      <c r="RCN95" s="2"/>
      <c r="RCO95" s="2"/>
      <c r="RCP95" s="2"/>
      <c r="RCQ95" s="2"/>
      <c r="RCR95" s="2"/>
      <c r="RCS95" s="2"/>
      <c r="RCT95" s="2"/>
      <c r="RCU95" s="2"/>
      <c r="RCV95" s="2"/>
      <c r="RCW95" s="2"/>
      <c r="RCX95" s="2"/>
      <c r="RCY95" s="2"/>
      <c r="RCZ95" s="2"/>
      <c r="RDA95" s="2"/>
      <c r="RDB95" s="2"/>
      <c r="RDC95" s="2"/>
      <c r="RDD95" s="2"/>
      <c r="RDE95" s="2"/>
      <c r="RDF95" s="2"/>
      <c r="RDG95" s="2"/>
      <c r="RDH95" s="2"/>
      <c r="RDI95" s="2"/>
      <c r="RDJ95" s="2"/>
      <c r="RDK95" s="2"/>
      <c r="RDL95" s="2"/>
      <c r="RDM95" s="2"/>
      <c r="RDN95" s="2"/>
      <c r="RDO95" s="2"/>
      <c r="RDP95" s="2"/>
      <c r="RDQ95" s="2"/>
      <c r="RDR95" s="2"/>
      <c r="RDS95" s="2"/>
      <c r="RDT95" s="2"/>
      <c r="RDU95" s="2"/>
      <c r="RDV95" s="2"/>
      <c r="RDW95" s="2"/>
      <c r="RDX95" s="2"/>
      <c r="RDY95" s="2"/>
      <c r="RDZ95" s="2"/>
      <c r="REA95" s="2"/>
      <c r="REB95" s="2"/>
      <c r="REC95" s="2"/>
      <c r="RED95" s="2"/>
      <c r="REE95" s="2"/>
      <c r="REF95" s="2"/>
      <c r="REG95" s="2"/>
      <c r="REH95" s="2"/>
      <c r="REI95" s="2"/>
      <c r="REJ95" s="2"/>
      <c r="REK95" s="2"/>
      <c r="REL95" s="2"/>
      <c r="REM95" s="2"/>
      <c r="REN95" s="2"/>
      <c r="REO95" s="2"/>
      <c r="REP95" s="2"/>
      <c r="REQ95" s="2"/>
      <c r="RER95" s="2"/>
      <c r="RES95" s="2"/>
      <c r="RET95" s="2"/>
      <c r="REU95" s="2"/>
      <c r="REV95" s="2"/>
      <c r="REW95" s="2"/>
      <c r="REX95" s="2"/>
      <c r="REY95" s="2"/>
      <c r="REZ95" s="2"/>
      <c r="RFA95" s="2"/>
      <c r="RFB95" s="2"/>
      <c r="RFC95" s="2"/>
      <c r="RFD95" s="2"/>
      <c r="RFE95" s="2"/>
      <c r="RFF95" s="2"/>
      <c r="RFG95" s="2"/>
      <c r="RFH95" s="2"/>
      <c r="RFI95" s="2"/>
      <c r="RFJ95" s="2"/>
      <c r="RFK95" s="2"/>
      <c r="RFL95" s="2"/>
      <c r="RFM95" s="2"/>
      <c r="RFN95" s="2"/>
      <c r="RFO95" s="2"/>
      <c r="RFP95" s="2"/>
      <c r="RFQ95" s="2"/>
      <c r="RFR95" s="2"/>
      <c r="RFS95" s="2"/>
      <c r="RFT95" s="2"/>
      <c r="RFU95" s="2"/>
      <c r="RFV95" s="2"/>
      <c r="RFW95" s="2"/>
      <c r="RFX95" s="2"/>
      <c r="RFY95" s="2"/>
      <c r="RFZ95" s="2"/>
      <c r="RGA95" s="2"/>
      <c r="RGB95" s="2"/>
      <c r="RGC95" s="2"/>
      <c r="RGD95" s="2"/>
      <c r="RGE95" s="2"/>
      <c r="RGF95" s="2"/>
      <c r="RGG95" s="2"/>
      <c r="RGH95" s="2"/>
      <c r="RGI95" s="2"/>
      <c r="RGJ95" s="2"/>
      <c r="RGK95" s="2"/>
      <c r="RGL95" s="2"/>
      <c r="RGM95" s="2"/>
      <c r="RGN95" s="2"/>
      <c r="RGO95" s="2"/>
      <c r="RGP95" s="2"/>
      <c r="RGQ95" s="2"/>
      <c r="RGR95" s="2"/>
      <c r="RGS95" s="2"/>
      <c r="RGT95" s="2"/>
      <c r="RGU95" s="2"/>
      <c r="RGV95" s="2"/>
      <c r="RGW95" s="2"/>
      <c r="RGX95" s="2"/>
      <c r="RGY95" s="2"/>
      <c r="RGZ95" s="2"/>
      <c r="RHA95" s="2"/>
      <c r="RHB95" s="2"/>
      <c r="RHC95" s="2"/>
      <c r="RHD95" s="2"/>
      <c r="RHE95" s="2"/>
      <c r="RHF95" s="2"/>
      <c r="RHG95" s="2"/>
      <c r="RHH95" s="2"/>
      <c r="RHI95" s="2"/>
      <c r="RHJ95" s="2"/>
      <c r="RHK95" s="2"/>
      <c r="RHL95" s="2"/>
      <c r="RHM95" s="2"/>
      <c r="RHN95" s="2"/>
      <c r="RHO95" s="2"/>
      <c r="RHP95" s="2"/>
      <c r="RHQ95" s="2"/>
      <c r="RHR95" s="2"/>
      <c r="RHS95" s="2"/>
      <c r="RHT95" s="2"/>
      <c r="RHU95" s="2"/>
      <c r="RHV95" s="2"/>
      <c r="RHW95" s="2"/>
      <c r="RHX95" s="2"/>
      <c r="RHY95" s="2"/>
      <c r="RHZ95" s="2"/>
      <c r="RIA95" s="2"/>
      <c r="RIB95" s="2"/>
      <c r="RIC95" s="2"/>
      <c r="RID95" s="2"/>
      <c r="RIE95" s="2"/>
      <c r="RIF95" s="2"/>
      <c r="RIG95" s="2"/>
      <c r="RIH95" s="2"/>
      <c r="RII95" s="2"/>
      <c r="RIJ95" s="2"/>
      <c r="RIK95" s="2"/>
      <c r="RIL95" s="2"/>
      <c r="RIM95" s="2"/>
      <c r="RIN95" s="2"/>
      <c r="RIO95" s="2"/>
      <c r="RIP95" s="2"/>
      <c r="RIQ95" s="2"/>
      <c r="RIR95" s="2"/>
      <c r="RIS95" s="2"/>
      <c r="RIT95" s="2"/>
      <c r="RIU95" s="2"/>
      <c r="RIV95" s="2"/>
      <c r="RIW95" s="2"/>
      <c r="RIX95" s="2"/>
      <c r="RIY95" s="2"/>
      <c r="RIZ95" s="2"/>
      <c r="RJA95" s="2"/>
      <c r="RJB95" s="2"/>
      <c r="RJC95" s="2"/>
      <c r="RJD95" s="2"/>
      <c r="RJE95" s="2"/>
      <c r="RJF95" s="2"/>
      <c r="RJG95" s="2"/>
      <c r="RJH95" s="2"/>
      <c r="RJI95" s="2"/>
      <c r="RJJ95" s="2"/>
      <c r="RJK95" s="2"/>
      <c r="RJL95" s="2"/>
      <c r="RJM95" s="2"/>
      <c r="RJN95" s="2"/>
      <c r="RJO95" s="2"/>
      <c r="RJP95" s="2"/>
      <c r="RJQ95" s="2"/>
      <c r="RJR95" s="2"/>
      <c r="RJS95" s="2"/>
      <c r="RJT95" s="2"/>
      <c r="RJU95" s="2"/>
      <c r="RJV95" s="2"/>
      <c r="RJW95" s="2"/>
      <c r="RJX95" s="2"/>
      <c r="RJY95" s="2"/>
      <c r="RJZ95" s="2"/>
      <c r="RKA95" s="2"/>
      <c r="RKB95" s="2"/>
      <c r="RKC95" s="2"/>
      <c r="RKD95" s="2"/>
      <c r="RKE95" s="2"/>
      <c r="RKF95" s="2"/>
      <c r="RKG95" s="2"/>
      <c r="RKH95" s="2"/>
      <c r="RKI95" s="2"/>
      <c r="RKJ95" s="2"/>
      <c r="RKK95" s="2"/>
      <c r="RKL95" s="2"/>
      <c r="RKM95" s="2"/>
      <c r="RKN95" s="2"/>
      <c r="RKO95" s="2"/>
      <c r="RKP95" s="2"/>
      <c r="RKQ95" s="2"/>
      <c r="RKR95" s="2"/>
      <c r="RKS95" s="2"/>
      <c r="RKT95" s="2"/>
      <c r="RKU95" s="2"/>
      <c r="RKV95" s="2"/>
      <c r="RKW95" s="2"/>
      <c r="RKX95" s="2"/>
      <c r="RKY95" s="2"/>
      <c r="RKZ95" s="2"/>
      <c r="RLA95" s="2"/>
      <c r="RLB95" s="2"/>
      <c r="RLC95" s="2"/>
      <c r="RLD95" s="2"/>
      <c r="RLE95" s="2"/>
      <c r="RLF95" s="2"/>
      <c r="RLG95" s="2"/>
      <c r="RLH95" s="2"/>
      <c r="RLI95" s="2"/>
      <c r="RLJ95" s="2"/>
      <c r="RLK95" s="2"/>
      <c r="RLL95" s="2"/>
      <c r="RLM95" s="2"/>
      <c r="RLN95" s="2"/>
      <c r="RLO95" s="2"/>
      <c r="RLP95" s="2"/>
      <c r="RLQ95" s="2"/>
      <c r="RLR95" s="2"/>
      <c r="RLS95" s="2"/>
      <c r="RLT95" s="2"/>
      <c r="RLU95" s="2"/>
      <c r="RLV95" s="2"/>
      <c r="RLW95" s="2"/>
      <c r="RLX95" s="2"/>
      <c r="RLY95" s="2"/>
      <c r="RLZ95" s="2"/>
      <c r="RMA95" s="2"/>
      <c r="RMB95" s="2"/>
      <c r="RMC95" s="2"/>
      <c r="RMD95" s="2"/>
      <c r="RME95" s="2"/>
      <c r="RMF95" s="2"/>
      <c r="RMG95" s="2"/>
      <c r="RMH95" s="2"/>
      <c r="RMI95" s="2"/>
      <c r="RMJ95" s="2"/>
      <c r="RMK95" s="2"/>
      <c r="RML95" s="2"/>
      <c r="RMM95" s="2"/>
      <c r="RMN95" s="2"/>
      <c r="RMO95" s="2"/>
      <c r="RMP95" s="2"/>
      <c r="RMQ95" s="2"/>
      <c r="RMR95" s="2"/>
      <c r="RMS95" s="2"/>
      <c r="RMT95" s="2"/>
      <c r="RMU95" s="2"/>
      <c r="RMV95" s="2"/>
      <c r="RMW95" s="2"/>
      <c r="RMX95" s="2"/>
      <c r="RMY95" s="2"/>
      <c r="RMZ95" s="2"/>
      <c r="RNA95" s="2"/>
      <c r="RNB95" s="2"/>
      <c r="RNC95" s="2"/>
      <c r="RND95" s="2"/>
      <c r="RNE95" s="2"/>
      <c r="RNF95" s="2"/>
      <c r="RNG95" s="2"/>
      <c r="RNH95" s="2"/>
      <c r="RNI95" s="2"/>
      <c r="RNJ95" s="2"/>
      <c r="RNK95" s="2"/>
      <c r="RNL95" s="2"/>
      <c r="RNM95" s="2"/>
      <c r="RNN95" s="2"/>
      <c r="RNO95" s="2"/>
      <c r="RNP95" s="2"/>
      <c r="RNQ95" s="2"/>
      <c r="RNR95" s="2"/>
      <c r="RNS95" s="2"/>
      <c r="RNT95" s="2"/>
      <c r="RNU95" s="2"/>
      <c r="RNV95" s="2"/>
      <c r="RNW95" s="2"/>
      <c r="RNX95" s="2"/>
      <c r="RNY95" s="2"/>
      <c r="RNZ95" s="2"/>
      <c r="ROA95" s="2"/>
      <c r="ROB95" s="2"/>
      <c r="ROC95" s="2"/>
      <c r="ROD95" s="2"/>
      <c r="ROE95" s="2"/>
      <c r="ROF95" s="2"/>
      <c r="ROG95" s="2"/>
      <c r="ROH95" s="2"/>
      <c r="ROI95" s="2"/>
      <c r="ROJ95" s="2"/>
      <c r="ROK95" s="2"/>
      <c r="ROL95" s="2"/>
      <c r="ROM95" s="2"/>
      <c r="RON95" s="2"/>
      <c r="ROO95" s="2"/>
      <c r="ROP95" s="2"/>
      <c r="ROQ95" s="2"/>
      <c r="ROR95" s="2"/>
      <c r="ROS95" s="2"/>
      <c r="ROT95" s="2"/>
      <c r="ROU95" s="2"/>
      <c r="ROV95" s="2"/>
      <c r="ROW95" s="2"/>
      <c r="ROX95" s="2"/>
      <c r="ROY95" s="2"/>
      <c r="ROZ95" s="2"/>
      <c r="RPA95" s="2"/>
      <c r="RPB95" s="2"/>
      <c r="RPC95" s="2"/>
      <c r="RPD95" s="2"/>
      <c r="RPE95" s="2"/>
      <c r="RPF95" s="2"/>
      <c r="RPG95" s="2"/>
      <c r="RPH95" s="2"/>
      <c r="RPI95" s="2"/>
      <c r="RPJ95" s="2"/>
      <c r="RPK95" s="2"/>
      <c r="RPL95" s="2"/>
      <c r="RPM95" s="2"/>
      <c r="RPN95" s="2"/>
      <c r="RPO95" s="2"/>
      <c r="RPP95" s="2"/>
      <c r="RPQ95" s="2"/>
      <c r="RPR95" s="2"/>
      <c r="RPS95" s="2"/>
      <c r="RPT95" s="2"/>
      <c r="RPU95" s="2"/>
      <c r="RPV95" s="2"/>
      <c r="RPW95" s="2"/>
      <c r="RPX95" s="2"/>
      <c r="RPY95" s="2"/>
      <c r="RPZ95" s="2"/>
      <c r="RQA95" s="2"/>
      <c r="RQB95" s="2"/>
      <c r="RQC95" s="2"/>
      <c r="RQD95" s="2"/>
      <c r="RQE95" s="2"/>
      <c r="RQF95" s="2"/>
      <c r="RQG95" s="2"/>
      <c r="RQH95" s="2"/>
      <c r="RQI95" s="2"/>
      <c r="RQJ95" s="2"/>
      <c r="RQK95" s="2"/>
      <c r="RQL95" s="2"/>
      <c r="RQM95" s="2"/>
      <c r="RQN95" s="2"/>
      <c r="RQO95" s="2"/>
      <c r="RQP95" s="2"/>
      <c r="RQQ95" s="2"/>
      <c r="RQR95" s="2"/>
      <c r="RQS95" s="2"/>
      <c r="RQT95" s="2"/>
      <c r="RQU95" s="2"/>
      <c r="RQV95" s="2"/>
      <c r="RQW95" s="2"/>
      <c r="RQX95" s="2"/>
      <c r="RQY95" s="2"/>
      <c r="RQZ95" s="2"/>
      <c r="RRA95" s="2"/>
      <c r="RRB95" s="2"/>
      <c r="RRC95" s="2"/>
      <c r="RRD95" s="2"/>
      <c r="RRE95" s="2"/>
      <c r="RRF95" s="2"/>
      <c r="RRG95" s="2"/>
      <c r="RRH95" s="2"/>
      <c r="RRI95" s="2"/>
      <c r="RRJ95" s="2"/>
      <c r="RRK95" s="2"/>
      <c r="RRL95" s="2"/>
      <c r="RRM95" s="2"/>
      <c r="RRN95" s="2"/>
      <c r="RRO95" s="2"/>
      <c r="RRP95" s="2"/>
      <c r="RRQ95" s="2"/>
      <c r="RRR95" s="2"/>
      <c r="RRS95" s="2"/>
      <c r="RRT95" s="2"/>
      <c r="RRU95" s="2"/>
      <c r="RRV95" s="2"/>
      <c r="RRW95" s="2"/>
      <c r="RRX95" s="2"/>
      <c r="RRY95" s="2"/>
      <c r="RRZ95" s="2"/>
      <c r="RSA95" s="2"/>
      <c r="RSB95" s="2"/>
      <c r="RSC95" s="2"/>
      <c r="RSD95" s="2"/>
      <c r="RSE95" s="2"/>
      <c r="RSF95" s="2"/>
      <c r="RSG95" s="2"/>
      <c r="RSH95" s="2"/>
      <c r="RSI95" s="2"/>
      <c r="RSJ95" s="2"/>
      <c r="RSK95" s="2"/>
      <c r="RSL95" s="2"/>
      <c r="RSM95" s="2"/>
      <c r="RSN95" s="2"/>
      <c r="RSO95" s="2"/>
      <c r="RSP95" s="2"/>
      <c r="RSQ95" s="2"/>
      <c r="RSR95" s="2"/>
      <c r="RSS95" s="2"/>
      <c r="RST95" s="2"/>
      <c r="RSU95" s="2"/>
      <c r="RSV95" s="2"/>
      <c r="RSW95" s="2"/>
      <c r="RSX95" s="2"/>
      <c r="RSY95" s="2"/>
      <c r="RSZ95" s="2"/>
      <c r="RTA95" s="2"/>
      <c r="RTB95" s="2"/>
      <c r="RTC95" s="2"/>
      <c r="RTD95" s="2"/>
      <c r="RTE95" s="2"/>
      <c r="RTF95" s="2"/>
      <c r="RTG95" s="2"/>
      <c r="RTH95" s="2"/>
      <c r="RTI95" s="2"/>
      <c r="RTJ95" s="2"/>
      <c r="RTK95" s="2"/>
      <c r="RTL95" s="2"/>
      <c r="RTM95" s="2"/>
      <c r="RTN95" s="2"/>
      <c r="RTO95" s="2"/>
      <c r="RTP95" s="2"/>
      <c r="RTQ95" s="2"/>
      <c r="RTR95" s="2"/>
      <c r="RTS95" s="2"/>
      <c r="RTT95" s="2"/>
      <c r="RTU95" s="2"/>
      <c r="RTV95" s="2"/>
      <c r="RTW95" s="2"/>
      <c r="RTX95" s="2"/>
      <c r="RTY95" s="2"/>
      <c r="RTZ95" s="2"/>
      <c r="RUA95" s="2"/>
      <c r="RUB95" s="2"/>
      <c r="RUC95" s="2"/>
      <c r="RUD95" s="2"/>
      <c r="RUE95" s="2"/>
      <c r="RUF95" s="2"/>
      <c r="RUG95" s="2"/>
      <c r="RUH95" s="2"/>
      <c r="RUI95" s="2"/>
      <c r="RUJ95" s="2"/>
      <c r="RUK95" s="2"/>
      <c r="RUL95" s="2"/>
      <c r="RUM95" s="2"/>
      <c r="RUN95" s="2"/>
      <c r="RUO95" s="2"/>
      <c r="RUP95" s="2"/>
      <c r="RUQ95" s="2"/>
      <c r="RUR95" s="2"/>
      <c r="RUS95" s="2"/>
      <c r="RUT95" s="2"/>
      <c r="RUU95" s="2"/>
      <c r="RUV95" s="2"/>
      <c r="RUW95" s="2"/>
      <c r="RUX95" s="2"/>
      <c r="RUY95" s="2"/>
      <c r="RUZ95" s="2"/>
      <c r="RVA95" s="2"/>
      <c r="RVB95" s="2"/>
      <c r="RVC95" s="2"/>
      <c r="RVD95" s="2"/>
      <c r="RVE95" s="2"/>
      <c r="RVF95" s="2"/>
      <c r="RVG95" s="2"/>
      <c r="RVH95" s="2"/>
      <c r="RVI95" s="2"/>
      <c r="RVJ95" s="2"/>
      <c r="RVK95" s="2"/>
      <c r="RVL95" s="2"/>
      <c r="RVM95" s="2"/>
      <c r="RVN95" s="2"/>
      <c r="RVO95" s="2"/>
      <c r="RVP95" s="2"/>
      <c r="RVQ95" s="2"/>
      <c r="RVR95" s="2"/>
      <c r="RVS95" s="2"/>
      <c r="RVT95" s="2"/>
      <c r="RVU95" s="2"/>
      <c r="RVV95" s="2"/>
      <c r="RVW95" s="2"/>
      <c r="RVX95" s="2"/>
      <c r="RVY95" s="2"/>
      <c r="RVZ95" s="2"/>
      <c r="RWA95" s="2"/>
      <c r="RWB95" s="2"/>
      <c r="RWC95" s="2"/>
      <c r="RWD95" s="2"/>
      <c r="RWE95" s="2"/>
      <c r="RWF95" s="2"/>
      <c r="RWG95" s="2"/>
      <c r="RWH95" s="2"/>
      <c r="RWI95" s="2"/>
      <c r="RWJ95" s="2"/>
      <c r="RWK95" s="2"/>
      <c r="RWL95" s="2"/>
      <c r="RWM95" s="2"/>
      <c r="RWN95" s="2"/>
      <c r="RWO95" s="2"/>
      <c r="RWP95" s="2"/>
      <c r="RWQ95" s="2"/>
      <c r="RWR95" s="2"/>
      <c r="RWS95" s="2"/>
      <c r="RWT95" s="2"/>
      <c r="RWU95" s="2"/>
      <c r="RWV95" s="2"/>
      <c r="RWW95" s="2"/>
      <c r="RWX95" s="2"/>
      <c r="RWY95" s="2"/>
      <c r="RWZ95" s="2"/>
      <c r="RXA95" s="2"/>
      <c r="RXB95" s="2"/>
      <c r="RXC95" s="2"/>
      <c r="RXD95" s="2"/>
      <c r="RXE95" s="2"/>
      <c r="RXF95" s="2"/>
      <c r="RXG95" s="2"/>
      <c r="RXH95" s="2"/>
      <c r="RXI95" s="2"/>
      <c r="RXJ95" s="2"/>
      <c r="RXK95" s="2"/>
      <c r="RXL95" s="2"/>
      <c r="RXM95" s="2"/>
      <c r="RXN95" s="2"/>
      <c r="RXO95" s="2"/>
      <c r="RXP95" s="2"/>
      <c r="RXQ95" s="2"/>
      <c r="RXR95" s="2"/>
      <c r="RXS95" s="2"/>
      <c r="RXT95" s="2"/>
      <c r="RXU95" s="2"/>
      <c r="RXV95" s="2"/>
      <c r="RXW95" s="2"/>
      <c r="RXX95" s="2"/>
      <c r="RXY95" s="2"/>
      <c r="RXZ95" s="2"/>
      <c r="RYA95" s="2"/>
      <c r="RYB95" s="2"/>
      <c r="RYC95" s="2"/>
      <c r="RYD95" s="2"/>
      <c r="RYE95" s="2"/>
      <c r="RYF95" s="2"/>
      <c r="RYG95" s="2"/>
      <c r="RYH95" s="2"/>
      <c r="RYI95" s="2"/>
      <c r="RYJ95" s="2"/>
      <c r="RYK95" s="2"/>
      <c r="RYL95" s="2"/>
      <c r="RYM95" s="2"/>
      <c r="RYN95" s="2"/>
      <c r="RYO95" s="2"/>
      <c r="RYP95" s="2"/>
      <c r="RYQ95" s="2"/>
      <c r="RYR95" s="2"/>
      <c r="RYS95" s="2"/>
      <c r="RYT95" s="2"/>
      <c r="RYU95" s="2"/>
      <c r="RYV95" s="2"/>
      <c r="RYW95" s="2"/>
      <c r="RYX95" s="2"/>
      <c r="RYY95" s="2"/>
      <c r="RYZ95" s="2"/>
      <c r="RZA95" s="2"/>
      <c r="RZB95" s="2"/>
      <c r="RZC95" s="2"/>
      <c r="RZD95" s="2"/>
      <c r="RZE95" s="2"/>
      <c r="RZF95" s="2"/>
      <c r="RZG95" s="2"/>
      <c r="RZH95" s="2"/>
      <c r="RZI95" s="2"/>
      <c r="RZJ95" s="2"/>
      <c r="RZK95" s="2"/>
      <c r="RZL95" s="2"/>
      <c r="RZM95" s="2"/>
      <c r="RZN95" s="2"/>
      <c r="RZO95" s="2"/>
      <c r="RZP95" s="2"/>
      <c r="RZQ95" s="2"/>
      <c r="RZR95" s="2"/>
      <c r="RZS95" s="2"/>
      <c r="RZT95" s="2"/>
      <c r="RZU95" s="2"/>
      <c r="RZV95" s="2"/>
      <c r="RZW95" s="2"/>
      <c r="RZX95" s="2"/>
      <c r="RZY95" s="2"/>
      <c r="RZZ95" s="2"/>
      <c r="SAA95" s="2"/>
      <c r="SAB95" s="2"/>
      <c r="SAC95" s="2"/>
      <c r="SAD95" s="2"/>
      <c r="SAE95" s="2"/>
      <c r="SAF95" s="2"/>
      <c r="SAG95" s="2"/>
      <c r="SAH95" s="2"/>
      <c r="SAI95" s="2"/>
      <c r="SAJ95" s="2"/>
      <c r="SAK95" s="2"/>
      <c r="SAL95" s="2"/>
      <c r="SAM95" s="2"/>
      <c r="SAN95" s="2"/>
      <c r="SAO95" s="2"/>
      <c r="SAP95" s="2"/>
      <c r="SAQ95" s="2"/>
      <c r="SAR95" s="2"/>
      <c r="SAS95" s="2"/>
      <c r="SAT95" s="2"/>
      <c r="SAU95" s="2"/>
      <c r="SAV95" s="2"/>
      <c r="SAW95" s="2"/>
      <c r="SAX95" s="2"/>
      <c r="SAY95" s="2"/>
      <c r="SAZ95" s="2"/>
      <c r="SBA95" s="2"/>
      <c r="SBB95" s="2"/>
      <c r="SBC95" s="2"/>
      <c r="SBD95" s="2"/>
      <c r="SBE95" s="2"/>
      <c r="SBF95" s="2"/>
      <c r="SBG95" s="2"/>
      <c r="SBH95" s="2"/>
      <c r="SBI95" s="2"/>
      <c r="SBJ95" s="2"/>
      <c r="SBK95" s="2"/>
      <c r="SBL95" s="2"/>
      <c r="SBM95" s="2"/>
      <c r="SBN95" s="2"/>
      <c r="SBO95" s="2"/>
      <c r="SBP95" s="2"/>
      <c r="SBQ95" s="2"/>
      <c r="SBR95" s="2"/>
      <c r="SBS95" s="2"/>
      <c r="SBT95" s="2"/>
      <c r="SBU95" s="2"/>
      <c r="SBV95" s="2"/>
      <c r="SBW95" s="2"/>
      <c r="SBX95" s="2"/>
      <c r="SBY95" s="2"/>
      <c r="SBZ95" s="2"/>
      <c r="SCA95" s="2"/>
      <c r="SCB95" s="2"/>
      <c r="SCC95" s="2"/>
      <c r="SCD95" s="2"/>
      <c r="SCE95" s="2"/>
      <c r="SCF95" s="2"/>
      <c r="SCG95" s="2"/>
      <c r="SCH95" s="2"/>
      <c r="SCI95" s="2"/>
      <c r="SCJ95" s="2"/>
      <c r="SCK95" s="2"/>
      <c r="SCL95" s="2"/>
      <c r="SCM95" s="2"/>
      <c r="SCN95" s="2"/>
      <c r="SCO95" s="2"/>
      <c r="SCP95" s="2"/>
      <c r="SCQ95" s="2"/>
      <c r="SCR95" s="2"/>
      <c r="SCS95" s="2"/>
      <c r="SCT95" s="2"/>
      <c r="SCU95" s="2"/>
      <c r="SCV95" s="2"/>
      <c r="SCW95" s="2"/>
      <c r="SCX95" s="2"/>
      <c r="SCY95" s="2"/>
      <c r="SCZ95" s="2"/>
      <c r="SDA95" s="2"/>
      <c r="SDB95" s="2"/>
      <c r="SDC95" s="2"/>
      <c r="SDD95" s="2"/>
      <c r="SDE95" s="2"/>
      <c r="SDF95" s="2"/>
      <c r="SDG95" s="2"/>
      <c r="SDH95" s="2"/>
      <c r="SDI95" s="2"/>
      <c r="SDJ95" s="2"/>
      <c r="SDK95" s="2"/>
      <c r="SDL95" s="2"/>
      <c r="SDM95" s="2"/>
      <c r="SDN95" s="2"/>
      <c r="SDO95" s="2"/>
      <c r="SDP95" s="2"/>
      <c r="SDQ95" s="2"/>
      <c r="SDR95" s="2"/>
      <c r="SDS95" s="2"/>
      <c r="SDT95" s="2"/>
      <c r="SDU95" s="2"/>
      <c r="SDV95" s="2"/>
      <c r="SDW95" s="2"/>
      <c r="SDX95" s="2"/>
      <c r="SDY95" s="2"/>
      <c r="SDZ95" s="2"/>
      <c r="SEA95" s="2"/>
      <c r="SEB95" s="2"/>
      <c r="SEC95" s="2"/>
      <c r="SED95" s="2"/>
      <c r="SEE95" s="2"/>
      <c r="SEF95" s="2"/>
      <c r="SEG95" s="2"/>
      <c r="SEH95" s="2"/>
      <c r="SEI95" s="2"/>
      <c r="SEJ95" s="2"/>
      <c r="SEK95" s="2"/>
      <c r="SEL95" s="2"/>
      <c r="SEM95" s="2"/>
      <c r="SEN95" s="2"/>
      <c r="SEO95" s="2"/>
      <c r="SEP95" s="2"/>
      <c r="SEQ95" s="2"/>
      <c r="SER95" s="2"/>
      <c r="SES95" s="2"/>
      <c r="SET95" s="2"/>
      <c r="SEU95" s="2"/>
      <c r="SEV95" s="2"/>
      <c r="SEW95" s="2"/>
      <c r="SEX95" s="2"/>
      <c r="SEY95" s="2"/>
      <c r="SEZ95" s="2"/>
      <c r="SFA95" s="2"/>
      <c r="SFB95" s="2"/>
      <c r="SFC95" s="2"/>
      <c r="SFD95" s="2"/>
      <c r="SFE95" s="2"/>
      <c r="SFF95" s="2"/>
      <c r="SFG95" s="2"/>
      <c r="SFH95" s="2"/>
      <c r="SFI95" s="2"/>
      <c r="SFJ95" s="2"/>
      <c r="SFK95" s="2"/>
      <c r="SFL95" s="2"/>
      <c r="SFM95" s="2"/>
      <c r="SFN95" s="2"/>
      <c r="SFO95" s="2"/>
      <c r="SFP95" s="2"/>
      <c r="SFQ95" s="2"/>
      <c r="SFR95" s="2"/>
      <c r="SFS95" s="2"/>
      <c r="SFT95" s="2"/>
      <c r="SFU95" s="2"/>
      <c r="SFV95" s="2"/>
      <c r="SFW95" s="2"/>
      <c r="SFX95" s="2"/>
      <c r="SFY95" s="2"/>
      <c r="SFZ95" s="2"/>
      <c r="SGA95" s="2"/>
      <c r="SGB95" s="2"/>
      <c r="SGC95" s="2"/>
      <c r="SGD95" s="2"/>
      <c r="SGE95" s="2"/>
      <c r="SGF95" s="2"/>
      <c r="SGG95" s="2"/>
      <c r="SGH95" s="2"/>
      <c r="SGI95" s="2"/>
      <c r="SGJ95" s="2"/>
      <c r="SGK95" s="2"/>
      <c r="SGL95" s="2"/>
      <c r="SGM95" s="2"/>
      <c r="SGN95" s="2"/>
      <c r="SGO95" s="2"/>
      <c r="SGP95" s="2"/>
      <c r="SGQ95" s="2"/>
      <c r="SGR95" s="2"/>
      <c r="SGS95" s="2"/>
      <c r="SGT95" s="2"/>
      <c r="SGU95" s="2"/>
      <c r="SGV95" s="2"/>
      <c r="SGW95" s="2"/>
      <c r="SGX95" s="2"/>
      <c r="SGY95" s="2"/>
      <c r="SGZ95" s="2"/>
      <c r="SHA95" s="2"/>
      <c r="SHB95" s="2"/>
      <c r="SHC95" s="2"/>
      <c r="SHD95" s="2"/>
      <c r="SHE95" s="2"/>
      <c r="SHF95" s="2"/>
      <c r="SHG95" s="2"/>
      <c r="SHH95" s="2"/>
      <c r="SHI95" s="2"/>
      <c r="SHJ95" s="2"/>
      <c r="SHK95" s="2"/>
      <c r="SHL95" s="2"/>
      <c r="SHM95" s="2"/>
      <c r="SHN95" s="2"/>
      <c r="SHO95" s="2"/>
      <c r="SHP95" s="2"/>
      <c r="SHQ95" s="2"/>
      <c r="SHR95" s="2"/>
      <c r="SHS95" s="2"/>
      <c r="SHT95" s="2"/>
      <c r="SHU95" s="2"/>
      <c r="SHV95" s="2"/>
      <c r="SHW95" s="2"/>
      <c r="SHX95" s="2"/>
      <c r="SHY95" s="2"/>
      <c r="SHZ95" s="2"/>
      <c r="SIA95" s="2"/>
      <c r="SIB95" s="2"/>
      <c r="SIC95" s="2"/>
      <c r="SID95" s="2"/>
      <c r="SIE95" s="2"/>
      <c r="SIF95" s="2"/>
      <c r="SIG95" s="2"/>
      <c r="SIH95" s="2"/>
      <c r="SII95" s="2"/>
      <c r="SIJ95" s="2"/>
      <c r="SIK95" s="2"/>
      <c r="SIL95" s="2"/>
      <c r="SIM95" s="2"/>
      <c r="SIN95" s="2"/>
      <c r="SIO95" s="2"/>
      <c r="SIP95" s="2"/>
      <c r="SIQ95" s="2"/>
      <c r="SIR95" s="2"/>
      <c r="SIS95" s="2"/>
      <c r="SIT95" s="2"/>
      <c r="SIU95" s="2"/>
      <c r="SIV95" s="2"/>
      <c r="SIW95" s="2"/>
      <c r="SIX95" s="2"/>
      <c r="SIY95" s="2"/>
      <c r="SIZ95" s="2"/>
      <c r="SJA95" s="2"/>
      <c r="SJB95" s="2"/>
      <c r="SJC95" s="2"/>
      <c r="SJD95" s="2"/>
      <c r="SJE95" s="2"/>
      <c r="SJF95" s="2"/>
      <c r="SJG95" s="2"/>
      <c r="SJH95" s="2"/>
      <c r="SJI95" s="2"/>
      <c r="SJJ95" s="2"/>
      <c r="SJK95" s="2"/>
      <c r="SJL95" s="2"/>
      <c r="SJM95" s="2"/>
      <c r="SJN95" s="2"/>
      <c r="SJO95" s="2"/>
      <c r="SJP95" s="2"/>
      <c r="SJQ95" s="2"/>
      <c r="SJR95" s="2"/>
      <c r="SJS95" s="2"/>
      <c r="SJT95" s="2"/>
      <c r="SJU95" s="2"/>
      <c r="SJV95" s="2"/>
      <c r="SJW95" s="2"/>
      <c r="SJX95" s="2"/>
      <c r="SJY95" s="2"/>
      <c r="SJZ95" s="2"/>
      <c r="SKA95" s="2"/>
      <c r="SKB95" s="2"/>
      <c r="SKC95" s="2"/>
      <c r="SKD95" s="2"/>
      <c r="SKE95" s="2"/>
      <c r="SKF95" s="2"/>
      <c r="SKG95" s="2"/>
      <c r="SKH95" s="2"/>
      <c r="SKI95" s="2"/>
      <c r="SKJ95" s="2"/>
      <c r="SKK95" s="2"/>
      <c r="SKL95" s="2"/>
      <c r="SKM95" s="2"/>
      <c r="SKN95" s="2"/>
      <c r="SKO95" s="2"/>
      <c r="SKP95" s="2"/>
      <c r="SKQ95" s="2"/>
      <c r="SKR95" s="2"/>
      <c r="SKS95" s="2"/>
      <c r="SKT95" s="2"/>
      <c r="SKU95" s="2"/>
      <c r="SKV95" s="2"/>
      <c r="SKW95" s="2"/>
      <c r="SKX95" s="2"/>
      <c r="SKY95" s="2"/>
      <c r="SKZ95" s="2"/>
      <c r="SLA95" s="2"/>
      <c r="SLB95" s="2"/>
      <c r="SLC95" s="2"/>
      <c r="SLD95" s="2"/>
      <c r="SLE95" s="2"/>
      <c r="SLF95" s="2"/>
      <c r="SLG95" s="2"/>
      <c r="SLH95" s="2"/>
      <c r="SLI95" s="2"/>
      <c r="SLJ95" s="2"/>
      <c r="SLK95" s="2"/>
      <c r="SLL95" s="2"/>
      <c r="SLM95" s="2"/>
      <c r="SLN95" s="2"/>
      <c r="SLO95" s="2"/>
      <c r="SLP95" s="2"/>
      <c r="SLQ95" s="2"/>
      <c r="SLR95" s="2"/>
      <c r="SLS95" s="2"/>
      <c r="SLT95" s="2"/>
      <c r="SLU95" s="2"/>
      <c r="SLV95" s="2"/>
      <c r="SLW95" s="2"/>
      <c r="SLX95" s="2"/>
      <c r="SLY95" s="2"/>
      <c r="SLZ95" s="2"/>
      <c r="SMA95" s="2"/>
      <c r="SMB95" s="2"/>
      <c r="SMC95" s="2"/>
      <c r="SMD95" s="2"/>
      <c r="SME95" s="2"/>
      <c r="SMF95" s="2"/>
      <c r="SMG95" s="2"/>
      <c r="SMH95" s="2"/>
      <c r="SMI95" s="2"/>
      <c r="SMJ95" s="2"/>
      <c r="SMK95" s="2"/>
      <c r="SML95" s="2"/>
      <c r="SMM95" s="2"/>
      <c r="SMN95" s="2"/>
      <c r="SMO95" s="2"/>
      <c r="SMP95" s="2"/>
      <c r="SMQ95" s="2"/>
      <c r="SMR95" s="2"/>
      <c r="SMS95" s="2"/>
      <c r="SMT95" s="2"/>
      <c r="SMU95" s="2"/>
      <c r="SMV95" s="2"/>
      <c r="SMW95" s="2"/>
      <c r="SMX95" s="2"/>
      <c r="SMY95" s="2"/>
      <c r="SMZ95" s="2"/>
      <c r="SNA95" s="2"/>
      <c r="SNB95" s="2"/>
      <c r="SNC95" s="2"/>
      <c r="SND95" s="2"/>
      <c r="SNE95" s="2"/>
      <c r="SNF95" s="2"/>
      <c r="SNG95" s="2"/>
      <c r="SNH95" s="2"/>
      <c r="SNI95" s="2"/>
      <c r="SNJ95" s="2"/>
      <c r="SNK95" s="2"/>
      <c r="SNL95" s="2"/>
      <c r="SNM95" s="2"/>
      <c r="SNN95" s="2"/>
      <c r="SNO95" s="2"/>
      <c r="SNP95" s="2"/>
      <c r="SNQ95" s="2"/>
      <c r="SNR95" s="2"/>
      <c r="SNS95" s="2"/>
      <c r="SNT95" s="2"/>
      <c r="SNU95" s="2"/>
      <c r="SNV95" s="2"/>
      <c r="SNW95" s="2"/>
      <c r="SNX95" s="2"/>
      <c r="SNY95" s="2"/>
      <c r="SNZ95" s="2"/>
      <c r="SOA95" s="2"/>
      <c r="SOB95" s="2"/>
      <c r="SOC95" s="2"/>
      <c r="SOD95" s="2"/>
      <c r="SOE95" s="2"/>
      <c r="SOF95" s="2"/>
      <c r="SOG95" s="2"/>
      <c r="SOH95" s="2"/>
      <c r="SOI95" s="2"/>
      <c r="SOJ95" s="2"/>
      <c r="SOK95" s="2"/>
      <c r="SOL95" s="2"/>
      <c r="SOM95" s="2"/>
      <c r="SON95" s="2"/>
      <c r="SOO95" s="2"/>
      <c r="SOP95" s="2"/>
      <c r="SOQ95" s="2"/>
      <c r="SOR95" s="2"/>
      <c r="SOS95" s="2"/>
      <c r="SOT95" s="2"/>
      <c r="SOU95" s="2"/>
      <c r="SOV95" s="2"/>
      <c r="SOW95" s="2"/>
      <c r="SOX95" s="2"/>
      <c r="SOY95" s="2"/>
      <c r="SOZ95" s="2"/>
      <c r="SPA95" s="2"/>
      <c r="SPB95" s="2"/>
      <c r="SPC95" s="2"/>
      <c r="SPD95" s="2"/>
      <c r="SPE95" s="2"/>
      <c r="SPF95" s="2"/>
      <c r="SPG95" s="2"/>
      <c r="SPH95" s="2"/>
      <c r="SPI95" s="2"/>
      <c r="SPJ95" s="2"/>
      <c r="SPK95" s="2"/>
      <c r="SPL95" s="2"/>
      <c r="SPM95" s="2"/>
      <c r="SPN95" s="2"/>
      <c r="SPO95" s="2"/>
      <c r="SPP95" s="2"/>
      <c r="SPQ95" s="2"/>
      <c r="SPR95" s="2"/>
      <c r="SPS95" s="2"/>
      <c r="SPT95" s="2"/>
      <c r="SPU95" s="2"/>
      <c r="SPV95" s="2"/>
      <c r="SPW95" s="2"/>
      <c r="SPX95" s="2"/>
      <c r="SPY95" s="2"/>
      <c r="SPZ95" s="2"/>
      <c r="SQA95" s="2"/>
      <c r="SQB95" s="2"/>
      <c r="SQC95" s="2"/>
      <c r="SQD95" s="2"/>
      <c r="SQE95" s="2"/>
      <c r="SQF95" s="2"/>
      <c r="SQG95" s="2"/>
      <c r="SQH95" s="2"/>
      <c r="SQI95" s="2"/>
      <c r="SQJ95" s="2"/>
      <c r="SQK95" s="2"/>
      <c r="SQL95" s="2"/>
      <c r="SQM95" s="2"/>
      <c r="SQN95" s="2"/>
      <c r="SQO95" s="2"/>
      <c r="SQP95" s="2"/>
      <c r="SQQ95" s="2"/>
      <c r="SQR95" s="2"/>
      <c r="SQS95" s="2"/>
      <c r="SQT95" s="2"/>
      <c r="SQU95" s="2"/>
      <c r="SQV95" s="2"/>
      <c r="SQW95" s="2"/>
      <c r="SQX95" s="2"/>
      <c r="SQY95" s="2"/>
      <c r="SQZ95" s="2"/>
      <c r="SRA95" s="2"/>
      <c r="SRB95" s="2"/>
      <c r="SRC95" s="2"/>
      <c r="SRD95" s="2"/>
      <c r="SRE95" s="2"/>
      <c r="SRF95" s="2"/>
      <c r="SRG95" s="2"/>
      <c r="SRH95" s="2"/>
      <c r="SRI95" s="2"/>
      <c r="SRJ95" s="2"/>
      <c r="SRK95" s="2"/>
      <c r="SRL95" s="2"/>
      <c r="SRM95" s="2"/>
      <c r="SRN95" s="2"/>
      <c r="SRO95" s="2"/>
      <c r="SRP95" s="2"/>
      <c r="SRQ95" s="2"/>
      <c r="SRR95" s="2"/>
      <c r="SRS95" s="2"/>
      <c r="SRT95" s="2"/>
      <c r="SRU95" s="2"/>
      <c r="SRV95" s="2"/>
      <c r="SRW95" s="2"/>
      <c r="SRX95" s="2"/>
      <c r="SRY95" s="2"/>
      <c r="SRZ95" s="2"/>
      <c r="SSA95" s="2"/>
      <c r="SSB95" s="2"/>
      <c r="SSC95" s="2"/>
      <c r="SSD95" s="2"/>
      <c r="SSE95" s="2"/>
      <c r="SSF95" s="2"/>
      <c r="SSG95" s="2"/>
      <c r="SSH95" s="2"/>
      <c r="SSI95" s="2"/>
      <c r="SSJ95" s="2"/>
      <c r="SSK95" s="2"/>
      <c r="SSL95" s="2"/>
      <c r="SSM95" s="2"/>
      <c r="SSN95" s="2"/>
      <c r="SSO95" s="2"/>
      <c r="SSP95" s="2"/>
      <c r="SSQ95" s="2"/>
      <c r="SSR95" s="2"/>
      <c r="SSS95" s="2"/>
      <c r="SST95" s="2"/>
      <c r="SSU95" s="2"/>
      <c r="SSV95" s="2"/>
      <c r="SSW95" s="2"/>
      <c r="SSX95" s="2"/>
      <c r="SSY95" s="2"/>
      <c r="SSZ95" s="2"/>
      <c r="STA95" s="2"/>
      <c r="STB95" s="2"/>
      <c r="STC95" s="2"/>
      <c r="STD95" s="2"/>
      <c r="STE95" s="2"/>
      <c r="STF95" s="2"/>
      <c r="STG95" s="2"/>
      <c r="STH95" s="2"/>
      <c r="STI95" s="2"/>
      <c r="STJ95" s="2"/>
      <c r="STK95" s="2"/>
      <c r="STL95" s="2"/>
      <c r="STM95" s="2"/>
      <c r="STN95" s="2"/>
      <c r="STO95" s="2"/>
      <c r="STP95" s="2"/>
      <c r="STQ95" s="2"/>
      <c r="STR95" s="2"/>
      <c r="STS95" s="2"/>
      <c r="STT95" s="2"/>
      <c r="STU95" s="2"/>
      <c r="STV95" s="2"/>
      <c r="STW95" s="2"/>
      <c r="STX95" s="2"/>
      <c r="STY95" s="2"/>
      <c r="STZ95" s="2"/>
      <c r="SUA95" s="2"/>
      <c r="SUB95" s="2"/>
      <c r="SUC95" s="2"/>
      <c r="SUD95" s="2"/>
      <c r="SUE95" s="2"/>
      <c r="SUF95" s="2"/>
      <c r="SUG95" s="2"/>
      <c r="SUH95" s="2"/>
      <c r="SUI95" s="2"/>
      <c r="SUJ95" s="2"/>
      <c r="SUK95" s="2"/>
      <c r="SUL95" s="2"/>
      <c r="SUM95" s="2"/>
      <c r="SUN95" s="2"/>
      <c r="SUO95" s="2"/>
      <c r="SUP95" s="2"/>
      <c r="SUQ95" s="2"/>
      <c r="SUR95" s="2"/>
      <c r="SUS95" s="2"/>
      <c r="SUT95" s="2"/>
      <c r="SUU95" s="2"/>
      <c r="SUV95" s="2"/>
      <c r="SUW95" s="2"/>
      <c r="SUX95" s="2"/>
      <c r="SUY95" s="2"/>
      <c r="SUZ95" s="2"/>
      <c r="SVA95" s="2"/>
      <c r="SVB95" s="2"/>
      <c r="SVC95" s="2"/>
      <c r="SVD95" s="2"/>
      <c r="SVE95" s="2"/>
      <c r="SVF95" s="2"/>
      <c r="SVG95" s="2"/>
      <c r="SVH95" s="2"/>
      <c r="SVI95" s="2"/>
      <c r="SVJ95" s="2"/>
      <c r="SVK95" s="2"/>
      <c r="SVL95" s="2"/>
      <c r="SVM95" s="2"/>
      <c r="SVN95" s="2"/>
      <c r="SVO95" s="2"/>
      <c r="SVP95" s="2"/>
      <c r="SVQ95" s="2"/>
      <c r="SVR95" s="2"/>
      <c r="SVS95" s="2"/>
      <c r="SVT95" s="2"/>
      <c r="SVU95" s="2"/>
      <c r="SVV95" s="2"/>
      <c r="SVW95" s="2"/>
      <c r="SVX95" s="2"/>
      <c r="SVY95" s="2"/>
      <c r="SVZ95" s="2"/>
      <c r="SWA95" s="2"/>
      <c r="SWB95" s="2"/>
      <c r="SWC95" s="2"/>
      <c r="SWD95" s="2"/>
      <c r="SWE95" s="2"/>
      <c r="SWF95" s="2"/>
      <c r="SWG95" s="2"/>
      <c r="SWH95" s="2"/>
      <c r="SWI95" s="2"/>
      <c r="SWJ95" s="2"/>
      <c r="SWK95" s="2"/>
      <c r="SWL95" s="2"/>
      <c r="SWM95" s="2"/>
      <c r="SWN95" s="2"/>
      <c r="SWO95" s="2"/>
      <c r="SWP95" s="2"/>
      <c r="SWQ95" s="2"/>
      <c r="SWR95" s="2"/>
      <c r="SWS95" s="2"/>
      <c r="SWT95" s="2"/>
      <c r="SWU95" s="2"/>
      <c r="SWV95" s="2"/>
      <c r="SWW95" s="2"/>
      <c r="SWX95" s="2"/>
      <c r="SWY95" s="2"/>
      <c r="SWZ95" s="2"/>
      <c r="SXA95" s="2"/>
      <c r="SXB95" s="2"/>
      <c r="SXC95" s="2"/>
      <c r="SXD95" s="2"/>
      <c r="SXE95" s="2"/>
      <c r="SXF95" s="2"/>
      <c r="SXG95" s="2"/>
      <c r="SXH95" s="2"/>
      <c r="SXI95" s="2"/>
      <c r="SXJ95" s="2"/>
      <c r="SXK95" s="2"/>
      <c r="SXL95" s="2"/>
      <c r="SXM95" s="2"/>
      <c r="SXN95" s="2"/>
      <c r="SXO95" s="2"/>
      <c r="SXP95" s="2"/>
      <c r="SXQ95" s="2"/>
      <c r="SXR95" s="2"/>
      <c r="SXS95" s="2"/>
      <c r="SXT95" s="2"/>
      <c r="SXU95" s="2"/>
      <c r="SXV95" s="2"/>
      <c r="SXW95" s="2"/>
      <c r="SXX95" s="2"/>
      <c r="SXY95" s="2"/>
      <c r="SXZ95" s="2"/>
      <c r="SYA95" s="2"/>
      <c r="SYB95" s="2"/>
      <c r="SYC95" s="2"/>
      <c r="SYD95" s="2"/>
      <c r="SYE95" s="2"/>
      <c r="SYF95" s="2"/>
      <c r="SYG95" s="2"/>
      <c r="SYH95" s="2"/>
      <c r="SYI95" s="2"/>
      <c r="SYJ95" s="2"/>
      <c r="SYK95" s="2"/>
      <c r="SYL95" s="2"/>
      <c r="SYM95" s="2"/>
      <c r="SYN95" s="2"/>
      <c r="SYO95" s="2"/>
      <c r="SYP95" s="2"/>
      <c r="SYQ95" s="2"/>
      <c r="SYR95" s="2"/>
      <c r="SYS95" s="2"/>
      <c r="SYT95" s="2"/>
      <c r="SYU95" s="2"/>
      <c r="SYV95" s="2"/>
      <c r="SYW95" s="2"/>
      <c r="SYX95" s="2"/>
      <c r="SYY95" s="2"/>
      <c r="SYZ95" s="2"/>
      <c r="SZA95" s="2"/>
      <c r="SZB95" s="2"/>
      <c r="SZC95" s="2"/>
      <c r="SZD95" s="2"/>
      <c r="SZE95" s="2"/>
      <c r="SZF95" s="2"/>
      <c r="SZG95" s="2"/>
      <c r="SZH95" s="2"/>
      <c r="SZI95" s="2"/>
      <c r="SZJ95" s="2"/>
      <c r="SZK95" s="2"/>
      <c r="SZL95" s="2"/>
      <c r="SZM95" s="2"/>
      <c r="SZN95" s="2"/>
      <c r="SZO95" s="2"/>
      <c r="SZP95" s="2"/>
      <c r="SZQ95" s="2"/>
      <c r="SZR95" s="2"/>
      <c r="SZS95" s="2"/>
      <c r="SZT95" s="2"/>
      <c r="SZU95" s="2"/>
      <c r="SZV95" s="2"/>
      <c r="SZW95" s="2"/>
      <c r="SZX95" s="2"/>
      <c r="SZY95" s="2"/>
      <c r="SZZ95" s="2"/>
      <c r="TAA95" s="2"/>
      <c r="TAB95" s="2"/>
      <c r="TAC95" s="2"/>
      <c r="TAD95" s="2"/>
      <c r="TAE95" s="2"/>
      <c r="TAF95" s="2"/>
      <c r="TAG95" s="2"/>
      <c r="TAH95" s="2"/>
      <c r="TAI95" s="2"/>
      <c r="TAJ95" s="2"/>
      <c r="TAK95" s="2"/>
      <c r="TAL95" s="2"/>
      <c r="TAM95" s="2"/>
      <c r="TAN95" s="2"/>
      <c r="TAO95" s="2"/>
      <c r="TAP95" s="2"/>
      <c r="TAQ95" s="2"/>
      <c r="TAR95" s="2"/>
      <c r="TAS95" s="2"/>
      <c r="TAT95" s="2"/>
      <c r="TAU95" s="2"/>
      <c r="TAV95" s="2"/>
      <c r="TAW95" s="2"/>
      <c r="TAX95" s="2"/>
      <c r="TAY95" s="2"/>
      <c r="TAZ95" s="2"/>
      <c r="TBA95" s="2"/>
      <c r="TBB95" s="2"/>
      <c r="TBC95" s="2"/>
      <c r="TBD95" s="2"/>
      <c r="TBE95" s="2"/>
      <c r="TBF95" s="2"/>
      <c r="TBG95" s="2"/>
      <c r="TBH95" s="2"/>
      <c r="TBI95" s="2"/>
      <c r="TBJ95" s="2"/>
      <c r="TBK95" s="2"/>
      <c r="TBL95" s="2"/>
      <c r="TBM95" s="2"/>
      <c r="TBN95" s="2"/>
      <c r="TBO95" s="2"/>
      <c r="TBP95" s="2"/>
      <c r="TBQ95" s="2"/>
      <c r="TBR95" s="2"/>
      <c r="TBS95" s="2"/>
      <c r="TBT95" s="2"/>
      <c r="TBU95" s="2"/>
      <c r="TBV95" s="2"/>
      <c r="TBW95" s="2"/>
      <c r="TBX95" s="2"/>
      <c r="TBY95" s="2"/>
      <c r="TBZ95" s="2"/>
      <c r="TCA95" s="2"/>
      <c r="TCB95" s="2"/>
      <c r="TCC95" s="2"/>
      <c r="TCD95" s="2"/>
      <c r="TCE95" s="2"/>
      <c r="TCF95" s="2"/>
      <c r="TCG95" s="2"/>
      <c r="TCH95" s="2"/>
      <c r="TCI95" s="2"/>
      <c r="TCJ95" s="2"/>
      <c r="TCK95" s="2"/>
      <c r="TCL95" s="2"/>
      <c r="TCM95" s="2"/>
      <c r="TCN95" s="2"/>
      <c r="TCO95" s="2"/>
      <c r="TCP95" s="2"/>
      <c r="TCQ95" s="2"/>
      <c r="TCR95" s="2"/>
      <c r="TCS95" s="2"/>
      <c r="TCT95" s="2"/>
      <c r="TCU95" s="2"/>
      <c r="TCV95" s="2"/>
      <c r="TCW95" s="2"/>
      <c r="TCX95" s="2"/>
      <c r="TCY95" s="2"/>
      <c r="TCZ95" s="2"/>
      <c r="TDA95" s="2"/>
      <c r="TDB95" s="2"/>
      <c r="TDC95" s="2"/>
      <c r="TDD95" s="2"/>
      <c r="TDE95" s="2"/>
      <c r="TDF95" s="2"/>
      <c r="TDG95" s="2"/>
      <c r="TDH95" s="2"/>
      <c r="TDI95" s="2"/>
      <c r="TDJ95" s="2"/>
      <c r="TDK95" s="2"/>
      <c r="TDL95" s="2"/>
      <c r="TDM95" s="2"/>
      <c r="TDN95" s="2"/>
      <c r="TDO95" s="2"/>
      <c r="TDP95" s="2"/>
      <c r="TDQ95" s="2"/>
      <c r="TDR95" s="2"/>
      <c r="TDS95" s="2"/>
      <c r="TDT95" s="2"/>
      <c r="TDU95" s="2"/>
      <c r="TDV95" s="2"/>
      <c r="TDW95" s="2"/>
      <c r="TDX95" s="2"/>
      <c r="TDY95" s="2"/>
      <c r="TDZ95" s="2"/>
      <c r="TEA95" s="2"/>
      <c r="TEB95" s="2"/>
      <c r="TEC95" s="2"/>
      <c r="TED95" s="2"/>
      <c r="TEE95" s="2"/>
      <c r="TEF95" s="2"/>
      <c r="TEG95" s="2"/>
      <c r="TEH95" s="2"/>
      <c r="TEI95" s="2"/>
      <c r="TEJ95" s="2"/>
      <c r="TEK95" s="2"/>
      <c r="TEL95" s="2"/>
      <c r="TEM95" s="2"/>
      <c r="TEN95" s="2"/>
      <c r="TEO95" s="2"/>
      <c r="TEP95" s="2"/>
      <c r="TEQ95" s="2"/>
      <c r="TER95" s="2"/>
      <c r="TES95" s="2"/>
      <c r="TET95" s="2"/>
      <c r="TEU95" s="2"/>
      <c r="TEV95" s="2"/>
      <c r="TEW95" s="2"/>
      <c r="TEX95" s="2"/>
      <c r="TEY95" s="2"/>
      <c r="TEZ95" s="2"/>
      <c r="TFA95" s="2"/>
      <c r="TFB95" s="2"/>
      <c r="TFC95" s="2"/>
      <c r="TFD95" s="2"/>
      <c r="TFE95" s="2"/>
      <c r="TFF95" s="2"/>
      <c r="TFG95" s="2"/>
      <c r="TFH95" s="2"/>
      <c r="TFI95" s="2"/>
      <c r="TFJ95" s="2"/>
      <c r="TFK95" s="2"/>
      <c r="TFL95" s="2"/>
      <c r="TFM95" s="2"/>
      <c r="TFN95" s="2"/>
      <c r="TFO95" s="2"/>
      <c r="TFP95" s="2"/>
      <c r="TFQ95" s="2"/>
      <c r="TFR95" s="2"/>
      <c r="TFS95" s="2"/>
      <c r="TFT95" s="2"/>
      <c r="TFU95" s="2"/>
      <c r="TFV95" s="2"/>
      <c r="TFW95" s="2"/>
      <c r="TFX95" s="2"/>
      <c r="TFY95" s="2"/>
      <c r="TFZ95" s="2"/>
      <c r="TGA95" s="2"/>
      <c r="TGB95" s="2"/>
      <c r="TGC95" s="2"/>
      <c r="TGD95" s="2"/>
      <c r="TGE95" s="2"/>
      <c r="TGF95" s="2"/>
      <c r="TGG95" s="2"/>
      <c r="TGH95" s="2"/>
      <c r="TGI95" s="2"/>
      <c r="TGJ95" s="2"/>
      <c r="TGK95" s="2"/>
      <c r="TGL95" s="2"/>
      <c r="TGM95" s="2"/>
      <c r="TGN95" s="2"/>
      <c r="TGO95" s="2"/>
      <c r="TGP95" s="2"/>
      <c r="TGQ95" s="2"/>
      <c r="TGR95" s="2"/>
      <c r="TGS95" s="2"/>
      <c r="TGT95" s="2"/>
      <c r="TGU95" s="2"/>
      <c r="TGV95" s="2"/>
      <c r="TGW95" s="2"/>
      <c r="TGX95" s="2"/>
      <c r="TGY95" s="2"/>
      <c r="TGZ95" s="2"/>
      <c r="THA95" s="2"/>
      <c r="THB95" s="2"/>
      <c r="THC95" s="2"/>
      <c r="THD95" s="2"/>
      <c r="THE95" s="2"/>
      <c r="THF95" s="2"/>
      <c r="THG95" s="2"/>
      <c r="THH95" s="2"/>
      <c r="THI95" s="2"/>
      <c r="THJ95" s="2"/>
      <c r="THK95" s="2"/>
      <c r="THL95" s="2"/>
      <c r="THM95" s="2"/>
      <c r="THN95" s="2"/>
      <c r="THO95" s="2"/>
      <c r="THP95" s="2"/>
      <c r="THQ95" s="2"/>
      <c r="THR95" s="2"/>
      <c r="THS95" s="2"/>
      <c r="THT95" s="2"/>
      <c r="THU95" s="2"/>
      <c r="THV95" s="2"/>
      <c r="THW95" s="2"/>
      <c r="THX95" s="2"/>
      <c r="THY95" s="2"/>
      <c r="THZ95" s="2"/>
      <c r="TIA95" s="2"/>
      <c r="TIB95" s="2"/>
      <c r="TIC95" s="2"/>
      <c r="TID95" s="2"/>
      <c r="TIE95" s="2"/>
      <c r="TIF95" s="2"/>
      <c r="TIG95" s="2"/>
      <c r="TIH95" s="2"/>
      <c r="TII95" s="2"/>
      <c r="TIJ95" s="2"/>
      <c r="TIK95" s="2"/>
      <c r="TIL95" s="2"/>
      <c r="TIM95" s="2"/>
      <c r="TIN95" s="2"/>
      <c r="TIO95" s="2"/>
      <c r="TIP95" s="2"/>
      <c r="TIQ95" s="2"/>
      <c r="TIR95" s="2"/>
      <c r="TIS95" s="2"/>
      <c r="TIT95" s="2"/>
      <c r="TIU95" s="2"/>
      <c r="TIV95" s="2"/>
      <c r="TIW95" s="2"/>
      <c r="TIX95" s="2"/>
      <c r="TIY95" s="2"/>
      <c r="TIZ95" s="2"/>
      <c r="TJA95" s="2"/>
      <c r="TJB95" s="2"/>
      <c r="TJC95" s="2"/>
      <c r="TJD95" s="2"/>
      <c r="TJE95" s="2"/>
      <c r="TJF95" s="2"/>
      <c r="TJG95" s="2"/>
      <c r="TJH95" s="2"/>
      <c r="TJI95" s="2"/>
      <c r="TJJ95" s="2"/>
      <c r="TJK95" s="2"/>
      <c r="TJL95" s="2"/>
      <c r="TJM95" s="2"/>
      <c r="TJN95" s="2"/>
      <c r="TJO95" s="2"/>
      <c r="TJP95" s="2"/>
      <c r="TJQ95" s="2"/>
      <c r="TJR95" s="2"/>
      <c r="TJS95" s="2"/>
      <c r="TJT95" s="2"/>
      <c r="TJU95" s="2"/>
      <c r="TJV95" s="2"/>
      <c r="TJW95" s="2"/>
      <c r="TJX95" s="2"/>
      <c r="TJY95" s="2"/>
      <c r="TJZ95" s="2"/>
      <c r="TKA95" s="2"/>
      <c r="TKB95" s="2"/>
      <c r="TKC95" s="2"/>
      <c r="TKD95" s="2"/>
      <c r="TKE95" s="2"/>
      <c r="TKF95" s="2"/>
      <c r="TKG95" s="2"/>
      <c r="TKH95" s="2"/>
      <c r="TKI95" s="2"/>
      <c r="TKJ95" s="2"/>
      <c r="TKK95" s="2"/>
      <c r="TKL95" s="2"/>
      <c r="TKM95" s="2"/>
      <c r="TKN95" s="2"/>
      <c r="TKO95" s="2"/>
      <c r="TKP95" s="2"/>
      <c r="TKQ95" s="2"/>
      <c r="TKR95" s="2"/>
      <c r="TKS95" s="2"/>
      <c r="TKT95" s="2"/>
      <c r="TKU95" s="2"/>
      <c r="TKV95" s="2"/>
      <c r="TKW95" s="2"/>
      <c r="TKX95" s="2"/>
      <c r="TKY95" s="2"/>
      <c r="TKZ95" s="2"/>
      <c r="TLA95" s="2"/>
      <c r="TLB95" s="2"/>
      <c r="TLC95" s="2"/>
      <c r="TLD95" s="2"/>
      <c r="TLE95" s="2"/>
      <c r="TLF95" s="2"/>
      <c r="TLG95" s="2"/>
      <c r="TLH95" s="2"/>
      <c r="TLI95" s="2"/>
      <c r="TLJ95" s="2"/>
      <c r="TLK95" s="2"/>
      <c r="TLL95" s="2"/>
      <c r="TLM95" s="2"/>
      <c r="TLN95" s="2"/>
      <c r="TLO95" s="2"/>
      <c r="TLP95" s="2"/>
      <c r="TLQ95" s="2"/>
      <c r="TLR95" s="2"/>
      <c r="TLS95" s="2"/>
      <c r="TLT95" s="2"/>
      <c r="TLU95" s="2"/>
      <c r="TLV95" s="2"/>
      <c r="TLW95" s="2"/>
      <c r="TLX95" s="2"/>
      <c r="TLY95" s="2"/>
      <c r="TLZ95" s="2"/>
      <c r="TMA95" s="2"/>
      <c r="TMB95" s="2"/>
      <c r="TMC95" s="2"/>
      <c r="TMD95" s="2"/>
      <c r="TME95" s="2"/>
      <c r="TMF95" s="2"/>
      <c r="TMG95" s="2"/>
      <c r="TMH95" s="2"/>
      <c r="TMI95" s="2"/>
      <c r="TMJ95" s="2"/>
      <c r="TMK95" s="2"/>
      <c r="TML95" s="2"/>
      <c r="TMM95" s="2"/>
      <c r="TMN95" s="2"/>
      <c r="TMO95" s="2"/>
      <c r="TMP95" s="2"/>
      <c r="TMQ95" s="2"/>
      <c r="TMR95" s="2"/>
      <c r="TMS95" s="2"/>
      <c r="TMT95" s="2"/>
      <c r="TMU95" s="2"/>
      <c r="TMV95" s="2"/>
      <c r="TMW95" s="2"/>
      <c r="TMX95" s="2"/>
      <c r="TMY95" s="2"/>
      <c r="TMZ95" s="2"/>
      <c r="TNA95" s="2"/>
      <c r="TNB95" s="2"/>
      <c r="TNC95" s="2"/>
      <c r="TND95" s="2"/>
      <c r="TNE95" s="2"/>
      <c r="TNF95" s="2"/>
      <c r="TNG95" s="2"/>
      <c r="TNH95" s="2"/>
      <c r="TNI95" s="2"/>
      <c r="TNJ95" s="2"/>
      <c r="TNK95" s="2"/>
      <c r="TNL95" s="2"/>
      <c r="TNM95" s="2"/>
      <c r="TNN95" s="2"/>
      <c r="TNO95" s="2"/>
      <c r="TNP95" s="2"/>
      <c r="TNQ95" s="2"/>
      <c r="TNR95" s="2"/>
      <c r="TNS95" s="2"/>
      <c r="TNT95" s="2"/>
      <c r="TNU95" s="2"/>
      <c r="TNV95" s="2"/>
      <c r="TNW95" s="2"/>
      <c r="TNX95" s="2"/>
      <c r="TNY95" s="2"/>
      <c r="TNZ95" s="2"/>
      <c r="TOA95" s="2"/>
      <c r="TOB95" s="2"/>
      <c r="TOC95" s="2"/>
      <c r="TOD95" s="2"/>
      <c r="TOE95" s="2"/>
      <c r="TOF95" s="2"/>
      <c r="TOG95" s="2"/>
      <c r="TOH95" s="2"/>
      <c r="TOI95" s="2"/>
      <c r="TOJ95" s="2"/>
      <c r="TOK95" s="2"/>
      <c r="TOL95" s="2"/>
      <c r="TOM95" s="2"/>
      <c r="TON95" s="2"/>
      <c r="TOO95" s="2"/>
      <c r="TOP95" s="2"/>
      <c r="TOQ95" s="2"/>
      <c r="TOR95" s="2"/>
      <c r="TOS95" s="2"/>
      <c r="TOT95" s="2"/>
      <c r="TOU95" s="2"/>
      <c r="TOV95" s="2"/>
      <c r="TOW95" s="2"/>
      <c r="TOX95" s="2"/>
      <c r="TOY95" s="2"/>
      <c r="TOZ95" s="2"/>
      <c r="TPA95" s="2"/>
      <c r="TPB95" s="2"/>
      <c r="TPC95" s="2"/>
      <c r="TPD95" s="2"/>
      <c r="TPE95" s="2"/>
      <c r="TPF95" s="2"/>
      <c r="TPG95" s="2"/>
      <c r="TPH95" s="2"/>
      <c r="TPI95" s="2"/>
      <c r="TPJ95" s="2"/>
      <c r="TPK95" s="2"/>
      <c r="TPL95" s="2"/>
      <c r="TPM95" s="2"/>
      <c r="TPN95" s="2"/>
      <c r="TPO95" s="2"/>
      <c r="TPP95" s="2"/>
      <c r="TPQ95" s="2"/>
      <c r="TPR95" s="2"/>
      <c r="TPS95" s="2"/>
      <c r="TPT95" s="2"/>
      <c r="TPU95" s="2"/>
      <c r="TPV95" s="2"/>
      <c r="TPW95" s="2"/>
      <c r="TPX95" s="2"/>
      <c r="TPY95" s="2"/>
      <c r="TPZ95" s="2"/>
      <c r="TQA95" s="2"/>
      <c r="TQB95" s="2"/>
      <c r="TQC95" s="2"/>
      <c r="TQD95" s="2"/>
      <c r="TQE95" s="2"/>
      <c r="TQF95" s="2"/>
      <c r="TQG95" s="2"/>
      <c r="TQH95" s="2"/>
      <c r="TQI95" s="2"/>
      <c r="TQJ95" s="2"/>
      <c r="TQK95" s="2"/>
      <c r="TQL95" s="2"/>
      <c r="TQM95" s="2"/>
      <c r="TQN95" s="2"/>
      <c r="TQO95" s="2"/>
      <c r="TQP95" s="2"/>
      <c r="TQQ95" s="2"/>
      <c r="TQR95" s="2"/>
      <c r="TQS95" s="2"/>
      <c r="TQT95" s="2"/>
      <c r="TQU95" s="2"/>
      <c r="TQV95" s="2"/>
      <c r="TQW95" s="2"/>
      <c r="TQX95" s="2"/>
      <c r="TQY95" s="2"/>
      <c r="TQZ95" s="2"/>
      <c r="TRA95" s="2"/>
      <c r="TRB95" s="2"/>
      <c r="TRC95" s="2"/>
      <c r="TRD95" s="2"/>
      <c r="TRE95" s="2"/>
      <c r="TRF95" s="2"/>
      <c r="TRG95" s="2"/>
      <c r="TRH95" s="2"/>
      <c r="TRI95" s="2"/>
      <c r="TRJ95" s="2"/>
      <c r="TRK95" s="2"/>
      <c r="TRL95" s="2"/>
      <c r="TRM95" s="2"/>
      <c r="TRN95" s="2"/>
      <c r="TRO95" s="2"/>
      <c r="TRP95" s="2"/>
      <c r="TRQ95" s="2"/>
      <c r="TRR95" s="2"/>
      <c r="TRS95" s="2"/>
      <c r="TRT95" s="2"/>
      <c r="TRU95" s="2"/>
      <c r="TRV95" s="2"/>
      <c r="TRW95" s="2"/>
      <c r="TRX95" s="2"/>
      <c r="TRY95" s="2"/>
      <c r="TRZ95" s="2"/>
      <c r="TSA95" s="2"/>
      <c r="TSB95" s="2"/>
      <c r="TSC95" s="2"/>
      <c r="TSD95" s="2"/>
      <c r="TSE95" s="2"/>
      <c r="TSF95" s="2"/>
      <c r="TSG95" s="2"/>
      <c r="TSH95" s="2"/>
      <c r="TSI95" s="2"/>
      <c r="TSJ95" s="2"/>
      <c r="TSK95" s="2"/>
      <c r="TSL95" s="2"/>
      <c r="TSM95" s="2"/>
      <c r="TSN95" s="2"/>
      <c r="TSO95" s="2"/>
      <c r="TSP95" s="2"/>
      <c r="TSQ95" s="2"/>
      <c r="TSR95" s="2"/>
      <c r="TSS95" s="2"/>
      <c r="TST95" s="2"/>
      <c r="TSU95" s="2"/>
      <c r="TSV95" s="2"/>
      <c r="TSW95" s="2"/>
      <c r="TSX95" s="2"/>
      <c r="TSY95" s="2"/>
      <c r="TSZ95" s="2"/>
      <c r="TTA95" s="2"/>
      <c r="TTB95" s="2"/>
      <c r="TTC95" s="2"/>
      <c r="TTD95" s="2"/>
      <c r="TTE95" s="2"/>
      <c r="TTF95" s="2"/>
      <c r="TTG95" s="2"/>
      <c r="TTH95" s="2"/>
      <c r="TTI95" s="2"/>
      <c r="TTJ95" s="2"/>
      <c r="TTK95" s="2"/>
      <c r="TTL95" s="2"/>
      <c r="TTM95" s="2"/>
      <c r="TTN95" s="2"/>
      <c r="TTO95" s="2"/>
      <c r="TTP95" s="2"/>
      <c r="TTQ95" s="2"/>
      <c r="TTR95" s="2"/>
      <c r="TTS95" s="2"/>
      <c r="TTT95" s="2"/>
      <c r="TTU95" s="2"/>
      <c r="TTV95" s="2"/>
      <c r="TTW95" s="2"/>
      <c r="TTX95" s="2"/>
      <c r="TTY95" s="2"/>
      <c r="TTZ95" s="2"/>
      <c r="TUA95" s="2"/>
      <c r="TUB95" s="2"/>
      <c r="TUC95" s="2"/>
      <c r="TUD95" s="2"/>
      <c r="TUE95" s="2"/>
      <c r="TUF95" s="2"/>
      <c r="TUG95" s="2"/>
      <c r="TUH95" s="2"/>
      <c r="TUI95" s="2"/>
      <c r="TUJ95" s="2"/>
      <c r="TUK95" s="2"/>
      <c r="TUL95" s="2"/>
      <c r="TUM95" s="2"/>
      <c r="TUN95" s="2"/>
      <c r="TUO95" s="2"/>
      <c r="TUP95" s="2"/>
      <c r="TUQ95" s="2"/>
      <c r="TUR95" s="2"/>
      <c r="TUS95" s="2"/>
      <c r="TUT95" s="2"/>
      <c r="TUU95" s="2"/>
      <c r="TUV95" s="2"/>
      <c r="TUW95" s="2"/>
      <c r="TUX95" s="2"/>
      <c r="TUY95" s="2"/>
      <c r="TUZ95" s="2"/>
      <c r="TVA95" s="2"/>
      <c r="TVB95" s="2"/>
      <c r="TVC95" s="2"/>
      <c r="TVD95" s="2"/>
      <c r="TVE95" s="2"/>
      <c r="TVF95" s="2"/>
      <c r="TVG95" s="2"/>
      <c r="TVH95" s="2"/>
      <c r="TVI95" s="2"/>
      <c r="TVJ95" s="2"/>
      <c r="TVK95" s="2"/>
      <c r="TVL95" s="2"/>
      <c r="TVM95" s="2"/>
      <c r="TVN95" s="2"/>
      <c r="TVO95" s="2"/>
      <c r="TVP95" s="2"/>
      <c r="TVQ95" s="2"/>
      <c r="TVR95" s="2"/>
      <c r="TVS95" s="2"/>
      <c r="TVT95" s="2"/>
      <c r="TVU95" s="2"/>
      <c r="TVV95" s="2"/>
      <c r="TVW95" s="2"/>
      <c r="TVX95" s="2"/>
      <c r="TVY95" s="2"/>
      <c r="TVZ95" s="2"/>
      <c r="TWA95" s="2"/>
      <c r="TWB95" s="2"/>
      <c r="TWC95" s="2"/>
      <c r="TWD95" s="2"/>
      <c r="TWE95" s="2"/>
      <c r="TWF95" s="2"/>
      <c r="TWG95" s="2"/>
      <c r="TWH95" s="2"/>
      <c r="TWI95" s="2"/>
      <c r="TWJ95" s="2"/>
      <c r="TWK95" s="2"/>
      <c r="TWL95" s="2"/>
      <c r="TWM95" s="2"/>
      <c r="TWN95" s="2"/>
      <c r="TWO95" s="2"/>
      <c r="TWP95" s="2"/>
      <c r="TWQ95" s="2"/>
      <c r="TWR95" s="2"/>
      <c r="TWS95" s="2"/>
      <c r="TWT95" s="2"/>
      <c r="TWU95" s="2"/>
      <c r="TWV95" s="2"/>
      <c r="TWW95" s="2"/>
      <c r="TWX95" s="2"/>
      <c r="TWY95" s="2"/>
      <c r="TWZ95" s="2"/>
      <c r="TXA95" s="2"/>
      <c r="TXB95" s="2"/>
      <c r="TXC95" s="2"/>
      <c r="TXD95" s="2"/>
      <c r="TXE95" s="2"/>
      <c r="TXF95" s="2"/>
      <c r="TXG95" s="2"/>
      <c r="TXH95" s="2"/>
      <c r="TXI95" s="2"/>
      <c r="TXJ95" s="2"/>
      <c r="TXK95" s="2"/>
      <c r="TXL95" s="2"/>
      <c r="TXM95" s="2"/>
      <c r="TXN95" s="2"/>
      <c r="TXO95" s="2"/>
      <c r="TXP95" s="2"/>
      <c r="TXQ95" s="2"/>
      <c r="TXR95" s="2"/>
      <c r="TXS95" s="2"/>
      <c r="TXT95" s="2"/>
      <c r="TXU95" s="2"/>
      <c r="TXV95" s="2"/>
      <c r="TXW95" s="2"/>
      <c r="TXX95" s="2"/>
      <c r="TXY95" s="2"/>
      <c r="TXZ95" s="2"/>
      <c r="TYA95" s="2"/>
      <c r="TYB95" s="2"/>
      <c r="TYC95" s="2"/>
      <c r="TYD95" s="2"/>
      <c r="TYE95" s="2"/>
      <c r="TYF95" s="2"/>
      <c r="TYG95" s="2"/>
      <c r="TYH95" s="2"/>
      <c r="TYI95" s="2"/>
      <c r="TYJ95" s="2"/>
      <c r="TYK95" s="2"/>
      <c r="TYL95" s="2"/>
      <c r="TYM95" s="2"/>
      <c r="TYN95" s="2"/>
      <c r="TYO95" s="2"/>
      <c r="TYP95" s="2"/>
      <c r="TYQ95" s="2"/>
      <c r="TYR95" s="2"/>
      <c r="TYS95" s="2"/>
      <c r="TYT95" s="2"/>
      <c r="TYU95" s="2"/>
      <c r="TYV95" s="2"/>
      <c r="TYW95" s="2"/>
      <c r="TYX95" s="2"/>
      <c r="TYY95" s="2"/>
      <c r="TYZ95" s="2"/>
      <c r="TZA95" s="2"/>
      <c r="TZB95" s="2"/>
      <c r="TZC95" s="2"/>
      <c r="TZD95" s="2"/>
      <c r="TZE95" s="2"/>
      <c r="TZF95" s="2"/>
      <c r="TZG95" s="2"/>
      <c r="TZH95" s="2"/>
      <c r="TZI95" s="2"/>
      <c r="TZJ95" s="2"/>
      <c r="TZK95" s="2"/>
      <c r="TZL95" s="2"/>
      <c r="TZM95" s="2"/>
      <c r="TZN95" s="2"/>
      <c r="TZO95" s="2"/>
      <c r="TZP95" s="2"/>
      <c r="TZQ95" s="2"/>
      <c r="TZR95" s="2"/>
      <c r="TZS95" s="2"/>
      <c r="TZT95" s="2"/>
      <c r="TZU95" s="2"/>
      <c r="TZV95" s="2"/>
      <c r="TZW95" s="2"/>
      <c r="TZX95" s="2"/>
      <c r="TZY95" s="2"/>
      <c r="TZZ95" s="2"/>
      <c r="UAA95" s="2"/>
      <c r="UAB95" s="2"/>
      <c r="UAC95" s="2"/>
      <c r="UAD95" s="2"/>
      <c r="UAE95" s="2"/>
      <c r="UAF95" s="2"/>
      <c r="UAG95" s="2"/>
      <c r="UAH95" s="2"/>
      <c r="UAI95" s="2"/>
      <c r="UAJ95" s="2"/>
      <c r="UAK95" s="2"/>
      <c r="UAL95" s="2"/>
      <c r="UAM95" s="2"/>
      <c r="UAN95" s="2"/>
      <c r="UAO95" s="2"/>
      <c r="UAP95" s="2"/>
      <c r="UAQ95" s="2"/>
      <c r="UAR95" s="2"/>
      <c r="UAS95" s="2"/>
      <c r="UAT95" s="2"/>
      <c r="UAU95" s="2"/>
      <c r="UAV95" s="2"/>
      <c r="UAW95" s="2"/>
      <c r="UAX95" s="2"/>
      <c r="UAY95" s="2"/>
      <c r="UAZ95" s="2"/>
      <c r="UBA95" s="2"/>
      <c r="UBB95" s="2"/>
      <c r="UBC95" s="2"/>
      <c r="UBD95" s="2"/>
      <c r="UBE95" s="2"/>
      <c r="UBF95" s="2"/>
      <c r="UBG95" s="2"/>
      <c r="UBH95" s="2"/>
      <c r="UBI95" s="2"/>
      <c r="UBJ95" s="2"/>
      <c r="UBK95" s="2"/>
      <c r="UBL95" s="2"/>
      <c r="UBM95" s="2"/>
      <c r="UBN95" s="2"/>
      <c r="UBO95" s="2"/>
      <c r="UBP95" s="2"/>
      <c r="UBQ95" s="2"/>
      <c r="UBR95" s="2"/>
      <c r="UBS95" s="2"/>
      <c r="UBT95" s="2"/>
      <c r="UBU95" s="2"/>
      <c r="UBV95" s="2"/>
      <c r="UBW95" s="2"/>
      <c r="UBX95" s="2"/>
      <c r="UBY95" s="2"/>
      <c r="UBZ95" s="2"/>
      <c r="UCA95" s="2"/>
      <c r="UCB95" s="2"/>
      <c r="UCC95" s="2"/>
      <c r="UCD95" s="2"/>
      <c r="UCE95" s="2"/>
      <c r="UCF95" s="2"/>
      <c r="UCG95" s="2"/>
      <c r="UCH95" s="2"/>
      <c r="UCI95" s="2"/>
      <c r="UCJ95" s="2"/>
      <c r="UCK95" s="2"/>
      <c r="UCL95" s="2"/>
      <c r="UCM95" s="2"/>
      <c r="UCN95" s="2"/>
      <c r="UCO95" s="2"/>
      <c r="UCP95" s="2"/>
      <c r="UCQ95" s="2"/>
      <c r="UCR95" s="2"/>
      <c r="UCS95" s="2"/>
      <c r="UCT95" s="2"/>
      <c r="UCU95" s="2"/>
      <c r="UCV95" s="2"/>
      <c r="UCW95" s="2"/>
      <c r="UCX95" s="2"/>
      <c r="UCY95" s="2"/>
      <c r="UCZ95" s="2"/>
      <c r="UDA95" s="2"/>
      <c r="UDB95" s="2"/>
      <c r="UDC95" s="2"/>
      <c r="UDD95" s="2"/>
      <c r="UDE95" s="2"/>
      <c r="UDF95" s="2"/>
      <c r="UDG95" s="2"/>
      <c r="UDH95" s="2"/>
      <c r="UDI95" s="2"/>
      <c r="UDJ95" s="2"/>
      <c r="UDK95" s="2"/>
      <c r="UDL95" s="2"/>
      <c r="UDM95" s="2"/>
      <c r="UDN95" s="2"/>
      <c r="UDO95" s="2"/>
      <c r="UDP95" s="2"/>
      <c r="UDQ95" s="2"/>
      <c r="UDR95" s="2"/>
      <c r="UDS95" s="2"/>
      <c r="UDT95" s="2"/>
      <c r="UDU95" s="2"/>
      <c r="UDV95" s="2"/>
      <c r="UDW95" s="2"/>
      <c r="UDX95" s="2"/>
      <c r="UDY95" s="2"/>
      <c r="UDZ95" s="2"/>
      <c r="UEA95" s="2"/>
      <c r="UEB95" s="2"/>
      <c r="UEC95" s="2"/>
      <c r="UED95" s="2"/>
      <c r="UEE95" s="2"/>
      <c r="UEF95" s="2"/>
      <c r="UEG95" s="2"/>
      <c r="UEH95" s="2"/>
      <c r="UEI95" s="2"/>
      <c r="UEJ95" s="2"/>
      <c r="UEK95" s="2"/>
      <c r="UEL95" s="2"/>
      <c r="UEM95" s="2"/>
      <c r="UEN95" s="2"/>
      <c r="UEO95" s="2"/>
      <c r="UEP95" s="2"/>
      <c r="UEQ95" s="2"/>
      <c r="UER95" s="2"/>
      <c r="UES95" s="2"/>
      <c r="UET95" s="2"/>
      <c r="UEU95" s="2"/>
      <c r="UEV95" s="2"/>
      <c r="UEW95" s="2"/>
      <c r="UEX95" s="2"/>
      <c r="UEY95" s="2"/>
      <c r="UEZ95" s="2"/>
      <c r="UFA95" s="2"/>
      <c r="UFB95" s="2"/>
      <c r="UFC95" s="2"/>
      <c r="UFD95" s="2"/>
      <c r="UFE95" s="2"/>
      <c r="UFF95" s="2"/>
      <c r="UFG95" s="2"/>
      <c r="UFH95" s="2"/>
      <c r="UFI95" s="2"/>
      <c r="UFJ95" s="2"/>
      <c r="UFK95" s="2"/>
      <c r="UFL95" s="2"/>
      <c r="UFM95" s="2"/>
      <c r="UFN95" s="2"/>
      <c r="UFO95" s="2"/>
      <c r="UFP95" s="2"/>
      <c r="UFQ95" s="2"/>
      <c r="UFR95" s="2"/>
      <c r="UFS95" s="2"/>
      <c r="UFT95" s="2"/>
      <c r="UFU95" s="2"/>
      <c r="UFV95" s="2"/>
      <c r="UFW95" s="2"/>
      <c r="UFX95" s="2"/>
      <c r="UFY95" s="2"/>
      <c r="UFZ95" s="2"/>
      <c r="UGA95" s="2"/>
      <c r="UGB95" s="2"/>
      <c r="UGC95" s="2"/>
      <c r="UGD95" s="2"/>
      <c r="UGE95" s="2"/>
      <c r="UGF95" s="2"/>
      <c r="UGG95" s="2"/>
      <c r="UGH95" s="2"/>
      <c r="UGI95" s="2"/>
      <c r="UGJ95" s="2"/>
      <c r="UGK95" s="2"/>
      <c r="UGL95" s="2"/>
      <c r="UGM95" s="2"/>
      <c r="UGN95" s="2"/>
      <c r="UGO95" s="2"/>
      <c r="UGP95" s="2"/>
      <c r="UGQ95" s="2"/>
      <c r="UGR95" s="2"/>
      <c r="UGS95" s="2"/>
      <c r="UGT95" s="2"/>
      <c r="UGU95" s="2"/>
      <c r="UGV95" s="2"/>
      <c r="UGW95" s="2"/>
      <c r="UGX95" s="2"/>
      <c r="UGY95" s="2"/>
      <c r="UGZ95" s="2"/>
      <c r="UHA95" s="2"/>
      <c r="UHB95" s="2"/>
      <c r="UHC95" s="2"/>
      <c r="UHD95" s="2"/>
      <c r="UHE95" s="2"/>
      <c r="UHF95" s="2"/>
      <c r="UHG95" s="2"/>
      <c r="UHH95" s="2"/>
      <c r="UHI95" s="2"/>
      <c r="UHJ95" s="2"/>
      <c r="UHK95" s="2"/>
      <c r="UHL95" s="2"/>
      <c r="UHM95" s="2"/>
      <c r="UHN95" s="2"/>
      <c r="UHO95" s="2"/>
      <c r="UHP95" s="2"/>
      <c r="UHQ95" s="2"/>
      <c r="UHR95" s="2"/>
      <c r="UHS95" s="2"/>
      <c r="UHT95" s="2"/>
      <c r="UHU95" s="2"/>
      <c r="UHV95" s="2"/>
      <c r="UHW95" s="2"/>
      <c r="UHX95" s="2"/>
      <c r="UHY95" s="2"/>
      <c r="UHZ95" s="2"/>
      <c r="UIA95" s="2"/>
      <c r="UIB95" s="2"/>
      <c r="UIC95" s="2"/>
      <c r="UID95" s="2"/>
      <c r="UIE95" s="2"/>
      <c r="UIF95" s="2"/>
      <c r="UIG95" s="2"/>
      <c r="UIH95" s="2"/>
      <c r="UII95" s="2"/>
      <c r="UIJ95" s="2"/>
      <c r="UIK95" s="2"/>
      <c r="UIL95" s="2"/>
      <c r="UIM95" s="2"/>
      <c r="UIN95" s="2"/>
      <c r="UIO95" s="2"/>
      <c r="UIP95" s="2"/>
      <c r="UIQ95" s="2"/>
      <c r="UIR95" s="2"/>
      <c r="UIS95" s="2"/>
      <c r="UIT95" s="2"/>
      <c r="UIU95" s="2"/>
      <c r="UIV95" s="2"/>
      <c r="UIW95" s="2"/>
      <c r="UIX95" s="2"/>
      <c r="UIY95" s="2"/>
      <c r="UIZ95" s="2"/>
      <c r="UJA95" s="2"/>
      <c r="UJB95" s="2"/>
      <c r="UJC95" s="2"/>
      <c r="UJD95" s="2"/>
      <c r="UJE95" s="2"/>
      <c r="UJF95" s="2"/>
      <c r="UJG95" s="2"/>
      <c r="UJH95" s="2"/>
      <c r="UJI95" s="2"/>
      <c r="UJJ95" s="2"/>
      <c r="UJK95" s="2"/>
      <c r="UJL95" s="2"/>
      <c r="UJM95" s="2"/>
      <c r="UJN95" s="2"/>
      <c r="UJO95" s="2"/>
      <c r="UJP95" s="2"/>
      <c r="UJQ95" s="2"/>
      <c r="UJR95" s="2"/>
      <c r="UJS95" s="2"/>
      <c r="UJT95" s="2"/>
      <c r="UJU95" s="2"/>
      <c r="UJV95" s="2"/>
      <c r="UJW95" s="2"/>
      <c r="UJX95" s="2"/>
      <c r="UJY95" s="2"/>
      <c r="UJZ95" s="2"/>
      <c r="UKA95" s="2"/>
      <c r="UKB95" s="2"/>
      <c r="UKC95" s="2"/>
      <c r="UKD95" s="2"/>
      <c r="UKE95" s="2"/>
      <c r="UKF95" s="2"/>
      <c r="UKG95" s="2"/>
      <c r="UKH95" s="2"/>
      <c r="UKI95" s="2"/>
      <c r="UKJ95" s="2"/>
      <c r="UKK95" s="2"/>
      <c r="UKL95" s="2"/>
      <c r="UKM95" s="2"/>
      <c r="UKN95" s="2"/>
      <c r="UKO95" s="2"/>
      <c r="UKP95" s="2"/>
      <c r="UKQ95" s="2"/>
      <c r="UKR95" s="2"/>
      <c r="UKS95" s="2"/>
      <c r="UKT95" s="2"/>
      <c r="UKU95" s="2"/>
      <c r="UKV95" s="2"/>
      <c r="UKW95" s="2"/>
      <c r="UKX95" s="2"/>
      <c r="UKY95" s="2"/>
      <c r="UKZ95" s="2"/>
      <c r="ULA95" s="2"/>
      <c r="ULB95" s="2"/>
      <c r="ULC95" s="2"/>
      <c r="ULD95" s="2"/>
      <c r="ULE95" s="2"/>
      <c r="ULF95" s="2"/>
      <c r="ULG95" s="2"/>
      <c r="ULH95" s="2"/>
      <c r="ULI95" s="2"/>
      <c r="ULJ95" s="2"/>
      <c r="ULK95" s="2"/>
      <c r="ULL95" s="2"/>
      <c r="ULM95" s="2"/>
      <c r="ULN95" s="2"/>
      <c r="ULO95" s="2"/>
      <c r="ULP95" s="2"/>
      <c r="ULQ95" s="2"/>
      <c r="ULR95" s="2"/>
      <c r="ULS95" s="2"/>
      <c r="ULT95" s="2"/>
      <c r="ULU95" s="2"/>
      <c r="ULV95" s="2"/>
      <c r="ULW95" s="2"/>
      <c r="ULX95" s="2"/>
      <c r="ULY95" s="2"/>
      <c r="ULZ95" s="2"/>
      <c r="UMA95" s="2"/>
      <c r="UMB95" s="2"/>
      <c r="UMC95" s="2"/>
      <c r="UMD95" s="2"/>
      <c r="UME95" s="2"/>
      <c r="UMF95" s="2"/>
      <c r="UMG95" s="2"/>
      <c r="UMH95" s="2"/>
      <c r="UMI95" s="2"/>
      <c r="UMJ95" s="2"/>
      <c r="UMK95" s="2"/>
      <c r="UML95" s="2"/>
      <c r="UMM95" s="2"/>
      <c r="UMN95" s="2"/>
      <c r="UMO95" s="2"/>
      <c r="UMP95" s="2"/>
      <c r="UMQ95" s="2"/>
      <c r="UMR95" s="2"/>
      <c r="UMS95" s="2"/>
      <c r="UMT95" s="2"/>
      <c r="UMU95" s="2"/>
      <c r="UMV95" s="2"/>
      <c r="UMW95" s="2"/>
      <c r="UMX95" s="2"/>
      <c r="UMY95" s="2"/>
      <c r="UMZ95" s="2"/>
      <c r="UNA95" s="2"/>
      <c r="UNB95" s="2"/>
      <c r="UNC95" s="2"/>
      <c r="UND95" s="2"/>
      <c r="UNE95" s="2"/>
      <c r="UNF95" s="2"/>
      <c r="UNG95" s="2"/>
      <c r="UNH95" s="2"/>
      <c r="UNI95" s="2"/>
      <c r="UNJ95" s="2"/>
      <c r="UNK95" s="2"/>
      <c r="UNL95" s="2"/>
      <c r="UNM95" s="2"/>
      <c r="UNN95" s="2"/>
      <c r="UNO95" s="2"/>
      <c r="UNP95" s="2"/>
      <c r="UNQ95" s="2"/>
      <c r="UNR95" s="2"/>
      <c r="UNS95" s="2"/>
      <c r="UNT95" s="2"/>
      <c r="UNU95" s="2"/>
      <c r="UNV95" s="2"/>
      <c r="UNW95" s="2"/>
      <c r="UNX95" s="2"/>
      <c r="UNY95" s="2"/>
      <c r="UNZ95" s="2"/>
      <c r="UOA95" s="2"/>
      <c r="UOB95" s="2"/>
      <c r="UOC95" s="2"/>
      <c r="UOD95" s="2"/>
      <c r="UOE95" s="2"/>
      <c r="UOF95" s="2"/>
      <c r="UOG95" s="2"/>
      <c r="UOH95" s="2"/>
      <c r="UOI95" s="2"/>
      <c r="UOJ95" s="2"/>
      <c r="UOK95" s="2"/>
      <c r="UOL95" s="2"/>
      <c r="UOM95" s="2"/>
      <c r="UON95" s="2"/>
      <c r="UOO95" s="2"/>
      <c r="UOP95" s="2"/>
      <c r="UOQ95" s="2"/>
      <c r="UOR95" s="2"/>
      <c r="UOS95" s="2"/>
      <c r="UOT95" s="2"/>
      <c r="UOU95" s="2"/>
      <c r="UOV95" s="2"/>
      <c r="UOW95" s="2"/>
      <c r="UOX95" s="2"/>
      <c r="UOY95" s="2"/>
      <c r="UOZ95" s="2"/>
      <c r="UPA95" s="2"/>
      <c r="UPB95" s="2"/>
      <c r="UPC95" s="2"/>
      <c r="UPD95" s="2"/>
      <c r="UPE95" s="2"/>
      <c r="UPF95" s="2"/>
      <c r="UPG95" s="2"/>
      <c r="UPH95" s="2"/>
      <c r="UPI95" s="2"/>
      <c r="UPJ95" s="2"/>
      <c r="UPK95" s="2"/>
      <c r="UPL95" s="2"/>
      <c r="UPM95" s="2"/>
      <c r="UPN95" s="2"/>
      <c r="UPO95" s="2"/>
      <c r="UPP95" s="2"/>
      <c r="UPQ95" s="2"/>
      <c r="UPR95" s="2"/>
      <c r="UPS95" s="2"/>
      <c r="UPT95" s="2"/>
      <c r="UPU95" s="2"/>
      <c r="UPV95" s="2"/>
      <c r="UPW95" s="2"/>
      <c r="UPX95" s="2"/>
      <c r="UPY95" s="2"/>
      <c r="UPZ95" s="2"/>
      <c r="UQA95" s="2"/>
      <c r="UQB95" s="2"/>
      <c r="UQC95" s="2"/>
      <c r="UQD95" s="2"/>
      <c r="UQE95" s="2"/>
      <c r="UQF95" s="2"/>
      <c r="UQG95" s="2"/>
      <c r="UQH95" s="2"/>
      <c r="UQI95" s="2"/>
      <c r="UQJ95" s="2"/>
      <c r="UQK95" s="2"/>
      <c r="UQL95" s="2"/>
      <c r="UQM95" s="2"/>
      <c r="UQN95" s="2"/>
      <c r="UQO95" s="2"/>
      <c r="UQP95" s="2"/>
      <c r="UQQ95" s="2"/>
      <c r="UQR95" s="2"/>
      <c r="UQS95" s="2"/>
      <c r="UQT95" s="2"/>
      <c r="UQU95" s="2"/>
      <c r="UQV95" s="2"/>
      <c r="UQW95" s="2"/>
      <c r="UQX95" s="2"/>
      <c r="UQY95" s="2"/>
      <c r="UQZ95" s="2"/>
      <c r="URA95" s="2"/>
      <c r="URB95" s="2"/>
      <c r="URC95" s="2"/>
      <c r="URD95" s="2"/>
      <c r="URE95" s="2"/>
      <c r="URF95" s="2"/>
      <c r="URG95" s="2"/>
      <c r="URH95" s="2"/>
      <c r="URI95" s="2"/>
      <c r="URJ95" s="2"/>
      <c r="URK95" s="2"/>
      <c r="URL95" s="2"/>
      <c r="URM95" s="2"/>
      <c r="URN95" s="2"/>
      <c r="URO95" s="2"/>
      <c r="URP95" s="2"/>
      <c r="URQ95" s="2"/>
      <c r="URR95" s="2"/>
      <c r="URS95" s="2"/>
      <c r="URT95" s="2"/>
      <c r="URU95" s="2"/>
      <c r="URV95" s="2"/>
      <c r="URW95" s="2"/>
      <c r="URX95" s="2"/>
      <c r="URY95" s="2"/>
      <c r="URZ95" s="2"/>
      <c r="USA95" s="2"/>
      <c r="USB95" s="2"/>
      <c r="USC95" s="2"/>
      <c r="USD95" s="2"/>
      <c r="USE95" s="2"/>
      <c r="USF95" s="2"/>
      <c r="USG95" s="2"/>
      <c r="USH95" s="2"/>
      <c r="USI95" s="2"/>
      <c r="USJ95" s="2"/>
      <c r="USK95" s="2"/>
      <c r="USL95" s="2"/>
      <c r="USM95" s="2"/>
      <c r="USN95" s="2"/>
      <c r="USO95" s="2"/>
      <c r="USP95" s="2"/>
      <c r="USQ95" s="2"/>
      <c r="USR95" s="2"/>
      <c r="USS95" s="2"/>
      <c r="UST95" s="2"/>
      <c r="USU95" s="2"/>
      <c r="USV95" s="2"/>
      <c r="USW95" s="2"/>
      <c r="USX95" s="2"/>
      <c r="USY95" s="2"/>
      <c r="USZ95" s="2"/>
      <c r="UTA95" s="2"/>
      <c r="UTB95" s="2"/>
      <c r="UTC95" s="2"/>
      <c r="UTD95" s="2"/>
      <c r="UTE95" s="2"/>
      <c r="UTF95" s="2"/>
      <c r="UTG95" s="2"/>
      <c r="UTH95" s="2"/>
      <c r="UTI95" s="2"/>
      <c r="UTJ95" s="2"/>
      <c r="UTK95" s="2"/>
      <c r="UTL95" s="2"/>
      <c r="UTM95" s="2"/>
      <c r="UTN95" s="2"/>
      <c r="UTO95" s="2"/>
      <c r="UTP95" s="2"/>
      <c r="UTQ95" s="2"/>
      <c r="UTR95" s="2"/>
      <c r="UTS95" s="2"/>
      <c r="UTT95" s="2"/>
      <c r="UTU95" s="2"/>
      <c r="UTV95" s="2"/>
      <c r="UTW95" s="2"/>
      <c r="UTX95" s="2"/>
      <c r="UTY95" s="2"/>
      <c r="UTZ95" s="2"/>
      <c r="UUA95" s="2"/>
      <c r="UUB95" s="2"/>
      <c r="UUC95" s="2"/>
      <c r="UUD95" s="2"/>
      <c r="UUE95" s="2"/>
      <c r="UUF95" s="2"/>
      <c r="UUG95" s="2"/>
      <c r="UUH95" s="2"/>
      <c r="UUI95" s="2"/>
      <c r="UUJ95" s="2"/>
      <c r="UUK95" s="2"/>
      <c r="UUL95" s="2"/>
      <c r="UUM95" s="2"/>
      <c r="UUN95" s="2"/>
      <c r="UUO95" s="2"/>
      <c r="UUP95" s="2"/>
      <c r="UUQ95" s="2"/>
      <c r="UUR95" s="2"/>
      <c r="UUS95" s="2"/>
      <c r="UUT95" s="2"/>
      <c r="UUU95" s="2"/>
      <c r="UUV95" s="2"/>
      <c r="UUW95" s="2"/>
      <c r="UUX95" s="2"/>
      <c r="UUY95" s="2"/>
      <c r="UUZ95" s="2"/>
      <c r="UVA95" s="2"/>
      <c r="UVB95" s="2"/>
      <c r="UVC95" s="2"/>
      <c r="UVD95" s="2"/>
      <c r="UVE95" s="2"/>
      <c r="UVF95" s="2"/>
      <c r="UVG95" s="2"/>
      <c r="UVH95" s="2"/>
      <c r="UVI95" s="2"/>
      <c r="UVJ95" s="2"/>
      <c r="UVK95" s="2"/>
      <c r="UVL95" s="2"/>
      <c r="UVM95" s="2"/>
      <c r="UVN95" s="2"/>
      <c r="UVO95" s="2"/>
      <c r="UVP95" s="2"/>
      <c r="UVQ95" s="2"/>
      <c r="UVR95" s="2"/>
      <c r="UVS95" s="2"/>
      <c r="UVT95" s="2"/>
      <c r="UVU95" s="2"/>
      <c r="UVV95" s="2"/>
      <c r="UVW95" s="2"/>
      <c r="UVX95" s="2"/>
      <c r="UVY95" s="2"/>
      <c r="UVZ95" s="2"/>
      <c r="UWA95" s="2"/>
      <c r="UWB95" s="2"/>
      <c r="UWC95" s="2"/>
      <c r="UWD95" s="2"/>
      <c r="UWE95" s="2"/>
      <c r="UWF95" s="2"/>
      <c r="UWG95" s="2"/>
      <c r="UWH95" s="2"/>
      <c r="UWI95" s="2"/>
      <c r="UWJ95" s="2"/>
      <c r="UWK95" s="2"/>
      <c r="UWL95" s="2"/>
      <c r="UWM95" s="2"/>
      <c r="UWN95" s="2"/>
      <c r="UWO95" s="2"/>
      <c r="UWP95" s="2"/>
      <c r="UWQ95" s="2"/>
      <c r="UWR95" s="2"/>
      <c r="UWS95" s="2"/>
      <c r="UWT95" s="2"/>
      <c r="UWU95" s="2"/>
      <c r="UWV95" s="2"/>
      <c r="UWW95" s="2"/>
      <c r="UWX95" s="2"/>
      <c r="UWY95" s="2"/>
      <c r="UWZ95" s="2"/>
      <c r="UXA95" s="2"/>
      <c r="UXB95" s="2"/>
      <c r="UXC95" s="2"/>
      <c r="UXD95" s="2"/>
      <c r="UXE95" s="2"/>
      <c r="UXF95" s="2"/>
      <c r="UXG95" s="2"/>
      <c r="UXH95" s="2"/>
      <c r="UXI95" s="2"/>
      <c r="UXJ95" s="2"/>
      <c r="UXK95" s="2"/>
      <c r="UXL95" s="2"/>
      <c r="UXM95" s="2"/>
      <c r="UXN95" s="2"/>
      <c r="UXO95" s="2"/>
      <c r="UXP95" s="2"/>
      <c r="UXQ95" s="2"/>
      <c r="UXR95" s="2"/>
      <c r="UXS95" s="2"/>
      <c r="UXT95" s="2"/>
      <c r="UXU95" s="2"/>
      <c r="UXV95" s="2"/>
      <c r="UXW95" s="2"/>
      <c r="UXX95" s="2"/>
      <c r="UXY95" s="2"/>
      <c r="UXZ95" s="2"/>
      <c r="UYA95" s="2"/>
      <c r="UYB95" s="2"/>
      <c r="UYC95" s="2"/>
      <c r="UYD95" s="2"/>
      <c r="UYE95" s="2"/>
      <c r="UYF95" s="2"/>
      <c r="UYG95" s="2"/>
      <c r="UYH95" s="2"/>
      <c r="UYI95" s="2"/>
      <c r="UYJ95" s="2"/>
      <c r="UYK95" s="2"/>
      <c r="UYL95" s="2"/>
      <c r="UYM95" s="2"/>
      <c r="UYN95" s="2"/>
      <c r="UYO95" s="2"/>
      <c r="UYP95" s="2"/>
      <c r="UYQ95" s="2"/>
      <c r="UYR95" s="2"/>
      <c r="UYS95" s="2"/>
      <c r="UYT95" s="2"/>
      <c r="UYU95" s="2"/>
      <c r="UYV95" s="2"/>
      <c r="UYW95" s="2"/>
      <c r="UYX95" s="2"/>
      <c r="UYY95" s="2"/>
      <c r="UYZ95" s="2"/>
      <c r="UZA95" s="2"/>
      <c r="UZB95" s="2"/>
      <c r="UZC95" s="2"/>
      <c r="UZD95" s="2"/>
      <c r="UZE95" s="2"/>
      <c r="UZF95" s="2"/>
      <c r="UZG95" s="2"/>
      <c r="UZH95" s="2"/>
      <c r="UZI95" s="2"/>
      <c r="UZJ95" s="2"/>
      <c r="UZK95" s="2"/>
      <c r="UZL95" s="2"/>
      <c r="UZM95" s="2"/>
      <c r="UZN95" s="2"/>
      <c r="UZO95" s="2"/>
      <c r="UZP95" s="2"/>
      <c r="UZQ95" s="2"/>
      <c r="UZR95" s="2"/>
      <c r="UZS95" s="2"/>
      <c r="UZT95" s="2"/>
      <c r="UZU95" s="2"/>
      <c r="UZV95" s="2"/>
      <c r="UZW95" s="2"/>
      <c r="UZX95" s="2"/>
      <c r="UZY95" s="2"/>
      <c r="UZZ95" s="2"/>
      <c r="VAA95" s="2"/>
      <c r="VAB95" s="2"/>
      <c r="VAC95" s="2"/>
      <c r="VAD95" s="2"/>
      <c r="VAE95" s="2"/>
      <c r="VAF95" s="2"/>
      <c r="VAG95" s="2"/>
      <c r="VAH95" s="2"/>
      <c r="VAI95" s="2"/>
      <c r="VAJ95" s="2"/>
      <c r="VAK95" s="2"/>
      <c r="VAL95" s="2"/>
      <c r="VAM95" s="2"/>
      <c r="VAN95" s="2"/>
      <c r="VAO95" s="2"/>
      <c r="VAP95" s="2"/>
      <c r="VAQ95" s="2"/>
      <c r="VAR95" s="2"/>
      <c r="VAS95" s="2"/>
      <c r="VAT95" s="2"/>
      <c r="VAU95" s="2"/>
      <c r="VAV95" s="2"/>
      <c r="VAW95" s="2"/>
      <c r="VAX95" s="2"/>
      <c r="VAY95" s="2"/>
      <c r="VAZ95" s="2"/>
      <c r="VBA95" s="2"/>
      <c r="VBB95" s="2"/>
      <c r="VBC95" s="2"/>
      <c r="VBD95" s="2"/>
      <c r="VBE95" s="2"/>
      <c r="VBF95" s="2"/>
      <c r="VBG95" s="2"/>
      <c r="VBH95" s="2"/>
      <c r="VBI95" s="2"/>
      <c r="VBJ95" s="2"/>
      <c r="VBK95" s="2"/>
      <c r="VBL95" s="2"/>
      <c r="VBM95" s="2"/>
      <c r="VBN95" s="2"/>
      <c r="VBO95" s="2"/>
      <c r="VBP95" s="2"/>
      <c r="VBQ95" s="2"/>
      <c r="VBR95" s="2"/>
      <c r="VBS95" s="2"/>
      <c r="VBT95" s="2"/>
      <c r="VBU95" s="2"/>
      <c r="VBV95" s="2"/>
      <c r="VBW95" s="2"/>
      <c r="VBX95" s="2"/>
      <c r="VBY95" s="2"/>
      <c r="VBZ95" s="2"/>
      <c r="VCA95" s="2"/>
      <c r="VCB95" s="2"/>
      <c r="VCC95" s="2"/>
      <c r="VCD95" s="2"/>
      <c r="VCE95" s="2"/>
      <c r="VCF95" s="2"/>
      <c r="VCG95" s="2"/>
      <c r="VCH95" s="2"/>
      <c r="VCI95" s="2"/>
      <c r="VCJ95" s="2"/>
      <c r="VCK95" s="2"/>
      <c r="VCL95" s="2"/>
      <c r="VCM95" s="2"/>
      <c r="VCN95" s="2"/>
      <c r="VCO95" s="2"/>
      <c r="VCP95" s="2"/>
      <c r="VCQ95" s="2"/>
      <c r="VCR95" s="2"/>
      <c r="VCS95" s="2"/>
      <c r="VCT95" s="2"/>
      <c r="VCU95" s="2"/>
      <c r="VCV95" s="2"/>
      <c r="VCW95" s="2"/>
      <c r="VCX95" s="2"/>
      <c r="VCY95" s="2"/>
      <c r="VCZ95" s="2"/>
      <c r="VDA95" s="2"/>
      <c r="VDB95" s="2"/>
      <c r="VDC95" s="2"/>
      <c r="VDD95" s="2"/>
      <c r="VDE95" s="2"/>
      <c r="VDF95" s="2"/>
      <c r="VDG95" s="2"/>
      <c r="VDH95" s="2"/>
      <c r="VDI95" s="2"/>
      <c r="VDJ95" s="2"/>
      <c r="VDK95" s="2"/>
      <c r="VDL95" s="2"/>
      <c r="VDM95" s="2"/>
      <c r="VDN95" s="2"/>
      <c r="VDO95" s="2"/>
      <c r="VDP95" s="2"/>
      <c r="VDQ95" s="2"/>
      <c r="VDR95" s="2"/>
      <c r="VDS95" s="2"/>
      <c r="VDT95" s="2"/>
      <c r="VDU95" s="2"/>
      <c r="VDV95" s="2"/>
      <c r="VDW95" s="2"/>
      <c r="VDX95" s="2"/>
      <c r="VDY95" s="2"/>
      <c r="VDZ95" s="2"/>
      <c r="VEA95" s="2"/>
      <c r="VEB95" s="2"/>
      <c r="VEC95" s="2"/>
      <c r="VED95" s="2"/>
      <c r="VEE95" s="2"/>
      <c r="VEF95" s="2"/>
      <c r="VEG95" s="2"/>
      <c r="VEH95" s="2"/>
      <c r="VEI95" s="2"/>
      <c r="VEJ95" s="2"/>
      <c r="VEK95" s="2"/>
      <c r="VEL95" s="2"/>
      <c r="VEM95" s="2"/>
      <c r="VEN95" s="2"/>
      <c r="VEO95" s="2"/>
      <c r="VEP95" s="2"/>
      <c r="VEQ95" s="2"/>
      <c r="VER95" s="2"/>
      <c r="VES95" s="2"/>
      <c r="VET95" s="2"/>
      <c r="VEU95" s="2"/>
      <c r="VEV95" s="2"/>
      <c r="VEW95" s="2"/>
      <c r="VEX95" s="2"/>
      <c r="VEY95" s="2"/>
      <c r="VEZ95" s="2"/>
      <c r="VFA95" s="2"/>
      <c r="VFB95" s="2"/>
      <c r="VFC95" s="2"/>
      <c r="VFD95" s="2"/>
      <c r="VFE95" s="2"/>
      <c r="VFF95" s="2"/>
      <c r="VFG95" s="2"/>
      <c r="VFH95" s="2"/>
      <c r="VFI95" s="2"/>
      <c r="VFJ95" s="2"/>
      <c r="VFK95" s="2"/>
      <c r="VFL95" s="2"/>
      <c r="VFM95" s="2"/>
      <c r="VFN95" s="2"/>
      <c r="VFO95" s="2"/>
      <c r="VFP95" s="2"/>
      <c r="VFQ95" s="2"/>
      <c r="VFR95" s="2"/>
      <c r="VFS95" s="2"/>
      <c r="VFT95" s="2"/>
      <c r="VFU95" s="2"/>
      <c r="VFV95" s="2"/>
      <c r="VFW95" s="2"/>
      <c r="VFX95" s="2"/>
      <c r="VFY95" s="2"/>
      <c r="VFZ95" s="2"/>
      <c r="VGA95" s="2"/>
      <c r="VGB95" s="2"/>
      <c r="VGC95" s="2"/>
      <c r="VGD95" s="2"/>
      <c r="VGE95" s="2"/>
      <c r="VGF95" s="2"/>
      <c r="VGG95" s="2"/>
      <c r="VGH95" s="2"/>
      <c r="VGI95" s="2"/>
      <c r="VGJ95" s="2"/>
      <c r="VGK95" s="2"/>
      <c r="VGL95" s="2"/>
      <c r="VGM95" s="2"/>
      <c r="VGN95" s="2"/>
      <c r="VGO95" s="2"/>
      <c r="VGP95" s="2"/>
      <c r="VGQ95" s="2"/>
      <c r="VGR95" s="2"/>
      <c r="VGS95" s="2"/>
      <c r="VGT95" s="2"/>
      <c r="VGU95" s="2"/>
      <c r="VGV95" s="2"/>
      <c r="VGW95" s="2"/>
      <c r="VGX95" s="2"/>
      <c r="VGY95" s="2"/>
      <c r="VGZ95" s="2"/>
      <c r="VHA95" s="2"/>
      <c r="VHB95" s="2"/>
      <c r="VHC95" s="2"/>
      <c r="VHD95" s="2"/>
      <c r="VHE95" s="2"/>
      <c r="VHF95" s="2"/>
      <c r="VHG95" s="2"/>
      <c r="VHH95" s="2"/>
      <c r="VHI95" s="2"/>
      <c r="VHJ95" s="2"/>
      <c r="VHK95" s="2"/>
      <c r="VHL95" s="2"/>
      <c r="VHM95" s="2"/>
      <c r="VHN95" s="2"/>
      <c r="VHO95" s="2"/>
      <c r="VHP95" s="2"/>
      <c r="VHQ95" s="2"/>
      <c r="VHR95" s="2"/>
      <c r="VHS95" s="2"/>
      <c r="VHT95" s="2"/>
      <c r="VHU95" s="2"/>
      <c r="VHV95" s="2"/>
      <c r="VHW95" s="2"/>
      <c r="VHX95" s="2"/>
      <c r="VHY95" s="2"/>
      <c r="VHZ95" s="2"/>
      <c r="VIA95" s="2"/>
      <c r="VIB95" s="2"/>
      <c r="VIC95" s="2"/>
      <c r="VID95" s="2"/>
      <c r="VIE95" s="2"/>
      <c r="VIF95" s="2"/>
      <c r="VIG95" s="2"/>
      <c r="VIH95" s="2"/>
      <c r="VII95" s="2"/>
      <c r="VIJ95" s="2"/>
      <c r="VIK95" s="2"/>
      <c r="VIL95" s="2"/>
      <c r="VIM95" s="2"/>
      <c r="VIN95" s="2"/>
      <c r="VIO95" s="2"/>
      <c r="VIP95" s="2"/>
      <c r="VIQ95" s="2"/>
      <c r="VIR95" s="2"/>
      <c r="VIS95" s="2"/>
      <c r="VIT95" s="2"/>
      <c r="VIU95" s="2"/>
      <c r="VIV95" s="2"/>
      <c r="VIW95" s="2"/>
      <c r="VIX95" s="2"/>
      <c r="VIY95" s="2"/>
      <c r="VIZ95" s="2"/>
      <c r="VJA95" s="2"/>
      <c r="VJB95" s="2"/>
      <c r="VJC95" s="2"/>
      <c r="VJD95" s="2"/>
      <c r="VJE95" s="2"/>
      <c r="VJF95" s="2"/>
      <c r="VJG95" s="2"/>
      <c r="VJH95" s="2"/>
      <c r="VJI95" s="2"/>
      <c r="VJJ95" s="2"/>
      <c r="VJK95" s="2"/>
      <c r="VJL95" s="2"/>
      <c r="VJM95" s="2"/>
      <c r="VJN95" s="2"/>
      <c r="VJO95" s="2"/>
      <c r="VJP95" s="2"/>
      <c r="VJQ95" s="2"/>
      <c r="VJR95" s="2"/>
      <c r="VJS95" s="2"/>
      <c r="VJT95" s="2"/>
      <c r="VJU95" s="2"/>
      <c r="VJV95" s="2"/>
      <c r="VJW95" s="2"/>
      <c r="VJX95" s="2"/>
      <c r="VJY95" s="2"/>
      <c r="VJZ95" s="2"/>
      <c r="VKA95" s="2"/>
      <c r="VKB95" s="2"/>
      <c r="VKC95" s="2"/>
      <c r="VKD95" s="2"/>
      <c r="VKE95" s="2"/>
      <c r="VKF95" s="2"/>
      <c r="VKG95" s="2"/>
      <c r="VKH95" s="2"/>
      <c r="VKI95" s="2"/>
      <c r="VKJ95" s="2"/>
      <c r="VKK95" s="2"/>
      <c r="VKL95" s="2"/>
      <c r="VKM95" s="2"/>
      <c r="VKN95" s="2"/>
      <c r="VKO95" s="2"/>
      <c r="VKP95" s="2"/>
      <c r="VKQ95" s="2"/>
      <c r="VKR95" s="2"/>
      <c r="VKS95" s="2"/>
      <c r="VKT95" s="2"/>
      <c r="VKU95" s="2"/>
      <c r="VKV95" s="2"/>
      <c r="VKW95" s="2"/>
      <c r="VKX95" s="2"/>
      <c r="VKY95" s="2"/>
      <c r="VKZ95" s="2"/>
      <c r="VLA95" s="2"/>
      <c r="VLB95" s="2"/>
      <c r="VLC95" s="2"/>
      <c r="VLD95" s="2"/>
      <c r="VLE95" s="2"/>
      <c r="VLF95" s="2"/>
      <c r="VLG95" s="2"/>
      <c r="VLH95" s="2"/>
      <c r="VLI95" s="2"/>
      <c r="VLJ95" s="2"/>
      <c r="VLK95" s="2"/>
      <c r="VLL95" s="2"/>
      <c r="VLM95" s="2"/>
      <c r="VLN95" s="2"/>
      <c r="VLO95" s="2"/>
      <c r="VLP95" s="2"/>
      <c r="VLQ95" s="2"/>
      <c r="VLR95" s="2"/>
      <c r="VLS95" s="2"/>
      <c r="VLT95" s="2"/>
      <c r="VLU95" s="2"/>
      <c r="VLV95" s="2"/>
      <c r="VLW95" s="2"/>
      <c r="VLX95" s="2"/>
      <c r="VLY95" s="2"/>
      <c r="VLZ95" s="2"/>
      <c r="VMA95" s="2"/>
      <c r="VMB95" s="2"/>
      <c r="VMC95" s="2"/>
      <c r="VMD95" s="2"/>
      <c r="VME95" s="2"/>
      <c r="VMF95" s="2"/>
      <c r="VMG95" s="2"/>
      <c r="VMH95" s="2"/>
      <c r="VMI95" s="2"/>
      <c r="VMJ95" s="2"/>
      <c r="VMK95" s="2"/>
      <c r="VML95" s="2"/>
      <c r="VMM95" s="2"/>
      <c r="VMN95" s="2"/>
      <c r="VMO95" s="2"/>
      <c r="VMP95" s="2"/>
      <c r="VMQ95" s="2"/>
      <c r="VMR95" s="2"/>
      <c r="VMS95" s="2"/>
      <c r="VMT95" s="2"/>
      <c r="VMU95" s="2"/>
      <c r="VMV95" s="2"/>
      <c r="VMW95" s="2"/>
      <c r="VMX95" s="2"/>
      <c r="VMY95" s="2"/>
      <c r="VMZ95" s="2"/>
      <c r="VNA95" s="2"/>
      <c r="VNB95" s="2"/>
      <c r="VNC95" s="2"/>
      <c r="VND95" s="2"/>
      <c r="VNE95" s="2"/>
      <c r="VNF95" s="2"/>
      <c r="VNG95" s="2"/>
      <c r="VNH95" s="2"/>
      <c r="VNI95" s="2"/>
      <c r="VNJ95" s="2"/>
      <c r="VNK95" s="2"/>
      <c r="VNL95" s="2"/>
      <c r="VNM95" s="2"/>
      <c r="VNN95" s="2"/>
      <c r="VNO95" s="2"/>
      <c r="VNP95" s="2"/>
      <c r="VNQ95" s="2"/>
      <c r="VNR95" s="2"/>
      <c r="VNS95" s="2"/>
      <c r="VNT95" s="2"/>
      <c r="VNU95" s="2"/>
      <c r="VNV95" s="2"/>
      <c r="VNW95" s="2"/>
      <c r="VNX95" s="2"/>
      <c r="VNY95" s="2"/>
      <c r="VNZ95" s="2"/>
      <c r="VOA95" s="2"/>
      <c r="VOB95" s="2"/>
      <c r="VOC95" s="2"/>
      <c r="VOD95" s="2"/>
      <c r="VOE95" s="2"/>
      <c r="VOF95" s="2"/>
      <c r="VOG95" s="2"/>
      <c r="VOH95" s="2"/>
      <c r="VOI95" s="2"/>
      <c r="VOJ95" s="2"/>
      <c r="VOK95" s="2"/>
      <c r="VOL95" s="2"/>
      <c r="VOM95" s="2"/>
      <c r="VON95" s="2"/>
      <c r="VOO95" s="2"/>
      <c r="VOP95" s="2"/>
      <c r="VOQ95" s="2"/>
      <c r="VOR95" s="2"/>
      <c r="VOS95" s="2"/>
      <c r="VOT95" s="2"/>
      <c r="VOU95" s="2"/>
      <c r="VOV95" s="2"/>
      <c r="VOW95" s="2"/>
      <c r="VOX95" s="2"/>
      <c r="VOY95" s="2"/>
      <c r="VOZ95" s="2"/>
      <c r="VPA95" s="2"/>
      <c r="VPB95" s="2"/>
      <c r="VPC95" s="2"/>
      <c r="VPD95" s="2"/>
      <c r="VPE95" s="2"/>
      <c r="VPF95" s="2"/>
      <c r="VPG95" s="2"/>
      <c r="VPH95" s="2"/>
      <c r="VPI95" s="2"/>
      <c r="VPJ95" s="2"/>
      <c r="VPK95" s="2"/>
      <c r="VPL95" s="2"/>
      <c r="VPM95" s="2"/>
      <c r="VPN95" s="2"/>
      <c r="VPO95" s="2"/>
      <c r="VPP95" s="2"/>
      <c r="VPQ95" s="2"/>
      <c r="VPR95" s="2"/>
      <c r="VPS95" s="2"/>
      <c r="VPT95" s="2"/>
      <c r="VPU95" s="2"/>
      <c r="VPV95" s="2"/>
      <c r="VPW95" s="2"/>
      <c r="VPX95" s="2"/>
      <c r="VPY95" s="2"/>
      <c r="VPZ95" s="2"/>
      <c r="VQA95" s="2"/>
      <c r="VQB95" s="2"/>
      <c r="VQC95" s="2"/>
      <c r="VQD95" s="2"/>
      <c r="VQE95" s="2"/>
      <c r="VQF95" s="2"/>
      <c r="VQG95" s="2"/>
      <c r="VQH95" s="2"/>
      <c r="VQI95" s="2"/>
      <c r="VQJ95" s="2"/>
      <c r="VQK95" s="2"/>
      <c r="VQL95" s="2"/>
      <c r="VQM95" s="2"/>
      <c r="VQN95" s="2"/>
      <c r="VQO95" s="2"/>
      <c r="VQP95" s="2"/>
      <c r="VQQ95" s="2"/>
      <c r="VQR95" s="2"/>
      <c r="VQS95" s="2"/>
      <c r="VQT95" s="2"/>
      <c r="VQU95" s="2"/>
      <c r="VQV95" s="2"/>
      <c r="VQW95" s="2"/>
      <c r="VQX95" s="2"/>
      <c r="VQY95" s="2"/>
      <c r="VQZ95" s="2"/>
      <c r="VRA95" s="2"/>
      <c r="VRB95" s="2"/>
      <c r="VRC95" s="2"/>
      <c r="VRD95" s="2"/>
      <c r="VRE95" s="2"/>
      <c r="VRF95" s="2"/>
      <c r="VRG95" s="2"/>
      <c r="VRH95" s="2"/>
      <c r="VRI95" s="2"/>
      <c r="VRJ95" s="2"/>
      <c r="VRK95" s="2"/>
      <c r="VRL95" s="2"/>
      <c r="VRM95" s="2"/>
      <c r="VRN95" s="2"/>
      <c r="VRO95" s="2"/>
      <c r="VRP95" s="2"/>
      <c r="VRQ95" s="2"/>
      <c r="VRR95" s="2"/>
      <c r="VRS95" s="2"/>
      <c r="VRT95" s="2"/>
      <c r="VRU95" s="2"/>
      <c r="VRV95" s="2"/>
      <c r="VRW95" s="2"/>
      <c r="VRX95" s="2"/>
      <c r="VRY95" s="2"/>
      <c r="VRZ95" s="2"/>
      <c r="VSA95" s="2"/>
      <c r="VSB95" s="2"/>
      <c r="VSC95" s="2"/>
      <c r="VSD95" s="2"/>
      <c r="VSE95" s="2"/>
      <c r="VSF95" s="2"/>
      <c r="VSG95" s="2"/>
      <c r="VSH95" s="2"/>
      <c r="VSI95" s="2"/>
      <c r="VSJ95" s="2"/>
      <c r="VSK95" s="2"/>
      <c r="VSL95" s="2"/>
      <c r="VSM95" s="2"/>
      <c r="VSN95" s="2"/>
      <c r="VSO95" s="2"/>
      <c r="VSP95" s="2"/>
      <c r="VSQ95" s="2"/>
      <c r="VSR95" s="2"/>
      <c r="VSS95" s="2"/>
      <c r="VST95" s="2"/>
      <c r="VSU95" s="2"/>
      <c r="VSV95" s="2"/>
      <c r="VSW95" s="2"/>
      <c r="VSX95" s="2"/>
      <c r="VSY95" s="2"/>
      <c r="VSZ95" s="2"/>
      <c r="VTA95" s="2"/>
      <c r="VTB95" s="2"/>
      <c r="VTC95" s="2"/>
      <c r="VTD95" s="2"/>
      <c r="VTE95" s="2"/>
      <c r="VTF95" s="2"/>
      <c r="VTG95" s="2"/>
      <c r="VTH95" s="2"/>
      <c r="VTI95" s="2"/>
      <c r="VTJ95" s="2"/>
      <c r="VTK95" s="2"/>
      <c r="VTL95" s="2"/>
      <c r="VTM95" s="2"/>
      <c r="VTN95" s="2"/>
      <c r="VTO95" s="2"/>
      <c r="VTP95" s="2"/>
      <c r="VTQ95" s="2"/>
      <c r="VTR95" s="2"/>
      <c r="VTS95" s="2"/>
      <c r="VTT95" s="2"/>
      <c r="VTU95" s="2"/>
      <c r="VTV95" s="2"/>
      <c r="VTW95" s="2"/>
      <c r="VTX95" s="2"/>
      <c r="VTY95" s="2"/>
      <c r="VTZ95" s="2"/>
      <c r="VUA95" s="2"/>
      <c r="VUB95" s="2"/>
      <c r="VUC95" s="2"/>
      <c r="VUD95" s="2"/>
      <c r="VUE95" s="2"/>
      <c r="VUF95" s="2"/>
      <c r="VUG95" s="2"/>
      <c r="VUH95" s="2"/>
      <c r="VUI95" s="2"/>
      <c r="VUJ95" s="2"/>
      <c r="VUK95" s="2"/>
      <c r="VUL95" s="2"/>
      <c r="VUM95" s="2"/>
      <c r="VUN95" s="2"/>
      <c r="VUO95" s="2"/>
      <c r="VUP95" s="2"/>
      <c r="VUQ95" s="2"/>
      <c r="VUR95" s="2"/>
      <c r="VUS95" s="2"/>
      <c r="VUT95" s="2"/>
      <c r="VUU95" s="2"/>
      <c r="VUV95" s="2"/>
      <c r="VUW95" s="2"/>
      <c r="VUX95" s="2"/>
      <c r="VUY95" s="2"/>
      <c r="VUZ95" s="2"/>
      <c r="VVA95" s="2"/>
      <c r="VVB95" s="2"/>
      <c r="VVC95" s="2"/>
      <c r="VVD95" s="2"/>
      <c r="VVE95" s="2"/>
      <c r="VVF95" s="2"/>
      <c r="VVG95" s="2"/>
      <c r="VVH95" s="2"/>
      <c r="VVI95" s="2"/>
      <c r="VVJ95" s="2"/>
      <c r="VVK95" s="2"/>
      <c r="VVL95" s="2"/>
      <c r="VVM95" s="2"/>
      <c r="VVN95" s="2"/>
      <c r="VVO95" s="2"/>
      <c r="VVP95" s="2"/>
      <c r="VVQ95" s="2"/>
      <c r="VVR95" s="2"/>
      <c r="VVS95" s="2"/>
      <c r="VVT95" s="2"/>
      <c r="VVU95" s="2"/>
      <c r="VVV95" s="2"/>
      <c r="VVW95" s="2"/>
      <c r="VVX95" s="2"/>
      <c r="VVY95" s="2"/>
      <c r="VVZ95" s="2"/>
      <c r="VWA95" s="2"/>
      <c r="VWB95" s="2"/>
      <c r="VWC95" s="2"/>
      <c r="VWD95" s="2"/>
      <c r="VWE95" s="2"/>
      <c r="VWF95" s="2"/>
      <c r="VWG95" s="2"/>
      <c r="VWH95" s="2"/>
      <c r="VWI95" s="2"/>
      <c r="VWJ95" s="2"/>
      <c r="VWK95" s="2"/>
      <c r="VWL95" s="2"/>
      <c r="VWM95" s="2"/>
      <c r="VWN95" s="2"/>
      <c r="VWO95" s="2"/>
      <c r="VWP95" s="2"/>
      <c r="VWQ95" s="2"/>
      <c r="VWR95" s="2"/>
      <c r="VWS95" s="2"/>
      <c r="VWT95" s="2"/>
      <c r="VWU95" s="2"/>
      <c r="VWV95" s="2"/>
      <c r="VWW95" s="2"/>
      <c r="VWX95" s="2"/>
      <c r="VWY95" s="2"/>
      <c r="VWZ95" s="2"/>
      <c r="VXA95" s="2"/>
      <c r="VXB95" s="2"/>
      <c r="VXC95" s="2"/>
      <c r="VXD95" s="2"/>
      <c r="VXE95" s="2"/>
      <c r="VXF95" s="2"/>
      <c r="VXG95" s="2"/>
      <c r="VXH95" s="2"/>
      <c r="VXI95" s="2"/>
      <c r="VXJ95" s="2"/>
      <c r="VXK95" s="2"/>
      <c r="VXL95" s="2"/>
      <c r="VXM95" s="2"/>
      <c r="VXN95" s="2"/>
      <c r="VXO95" s="2"/>
      <c r="VXP95" s="2"/>
      <c r="VXQ95" s="2"/>
      <c r="VXR95" s="2"/>
      <c r="VXS95" s="2"/>
      <c r="VXT95" s="2"/>
      <c r="VXU95" s="2"/>
      <c r="VXV95" s="2"/>
      <c r="VXW95" s="2"/>
      <c r="VXX95" s="2"/>
      <c r="VXY95" s="2"/>
      <c r="VXZ95" s="2"/>
      <c r="VYA95" s="2"/>
      <c r="VYB95" s="2"/>
      <c r="VYC95" s="2"/>
      <c r="VYD95" s="2"/>
      <c r="VYE95" s="2"/>
      <c r="VYF95" s="2"/>
      <c r="VYG95" s="2"/>
      <c r="VYH95" s="2"/>
      <c r="VYI95" s="2"/>
      <c r="VYJ95" s="2"/>
      <c r="VYK95" s="2"/>
      <c r="VYL95" s="2"/>
      <c r="VYM95" s="2"/>
      <c r="VYN95" s="2"/>
      <c r="VYO95" s="2"/>
      <c r="VYP95" s="2"/>
      <c r="VYQ95" s="2"/>
      <c r="VYR95" s="2"/>
      <c r="VYS95" s="2"/>
      <c r="VYT95" s="2"/>
      <c r="VYU95" s="2"/>
      <c r="VYV95" s="2"/>
      <c r="VYW95" s="2"/>
      <c r="VYX95" s="2"/>
      <c r="VYY95" s="2"/>
      <c r="VYZ95" s="2"/>
      <c r="VZA95" s="2"/>
      <c r="VZB95" s="2"/>
      <c r="VZC95" s="2"/>
      <c r="VZD95" s="2"/>
      <c r="VZE95" s="2"/>
      <c r="VZF95" s="2"/>
      <c r="VZG95" s="2"/>
      <c r="VZH95" s="2"/>
      <c r="VZI95" s="2"/>
      <c r="VZJ95" s="2"/>
      <c r="VZK95" s="2"/>
      <c r="VZL95" s="2"/>
      <c r="VZM95" s="2"/>
      <c r="VZN95" s="2"/>
      <c r="VZO95" s="2"/>
      <c r="VZP95" s="2"/>
      <c r="VZQ95" s="2"/>
      <c r="VZR95" s="2"/>
      <c r="VZS95" s="2"/>
      <c r="VZT95" s="2"/>
      <c r="VZU95" s="2"/>
      <c r="VZV95" s="2"/>
      <c r="VZW95" s="2"/>
      <c r="VZX95" s="2"/>
      <c r="VZY95" s="2"/>
      <c r="VZZ95" s="2"/>
      <c r="WAA95" s="2"/>
      <c r="WAB95" s="2"/>
      <c r="WAC95" s="2"/>
      <c r="WAD95" s="2"/>
      <c r="WAE95" s="2"/>
      <c r="WAF95" s="2"/>
      <c r="WAG95" s="2"/>
      <c r="WAH95" s="2"/>
      <c r="WAI95" s="2"/>
      <c r="WAJ95" s="2"/>
      <c r="WAK95" s="2"/>
      <c r="WAL95" s="2"/>
      <c r="WAM95" s="2"/>
      <c r="WAN95" s="2"/>
      <c r="WAO95" s="2"/>
      <c r="WAP95" s="2"/>
      <c r="WAQ95" s="2"/>
      <c r="WAR95" s="2"/>
      <c r="WAS95" s="2"/>
      <c r="WAT95" s="2"/>
      <c r="WAU95" s="2"/>
      <c r="WAV95" s="2"/>
      <c r="WAW95" s="2"/>
      <c r="WAX95" s="2"/>
      <c r="WAY95" s="2"/>
      <c r="WAZ95" s="2"/>
      <c r="WBA95" s="2"/>
      <c r="WBB95" s="2"/>
      <c r="WBC95" s="2"/>
      <c r="WBD95" s="2"/>
      <c r="WBE95" s="2"/>
      <c r="WBF95" s="2"/>
      <c r="WBG95" s="2"/>
      <c r="WBH95" s="2"/>
      <c r="WBI95" s="2"/>
      <c r="WBJ95" s="2"/>
      <c r="WBK95" s="2"/>
      <c r="WBL95" s="2"/>
      <c r="WBM95" s="2"/>
      <c r="WBN95" s="2"/>
      <c r="WBO95" s="2"/>
      <c r="WBP95" s="2"/>
      <c r="WBQ95" s="2"/>
      <c r="WBR95" s="2"/>
      <c r="WBS95" s="2"/>
      <c r="WBT95" s="2"/>
      <c r="WBU95" s="2"/>
      <c r="WBV95" s="2"/>
      <c r="WBW95" s="2"/>
      <c r="WBX95" s="2"/>
      <c r="WBY95" s="2"/>
      <c r="WBZ95" s="2"/>
      <c r="WCA95" s="2"/>
      <c r="WCB95" s="2"/>
      <c r="WCC95" s="2"/>
      <c r="WCD95" s="2"/>
      <c r="WCE95" s="2"/>
      <c r="WCF95" s="2"/>
      <c r="WCG95" s="2"/>
      <c r="WCH95" s="2"/>
      <c r="WCI95" s="2"/>
      <c r="WCJ95" s="2"/>
      <c r="WCK95" s="2"/>
      <c r="WCL95" s="2"/>
      <c r="WCM95" s="2"/>
      <c r="WCN95" s="2"/>
      <c r="WCO95" s="2"/>
      <c r="WCP95" s="2"/>
      <c r="WCQ95" s="2"/>
      <c r="WCR95" s="2"/>
      <c r="WCS95" s="2"/>
      <c r="WCT95" s="2"/>
      <c r="WCU95" s="2"/>
      <c r="WCV95" s="2"/>
      <c r="WCW95" s="2"/>
      <c r="WCX95" s="2"/>
      <c r="WCY95" s="2"/>
      <c r="WCZ95" s="2"/>
      <c r="WDA95" s="2"/>
      <c r="WDB95" s="2"/>
      <c r="WDC95" s="2"/>
      <c r="WDD95" s="2"/>
      <c r="WDE95" s="2"/>
      <c r="WDF95" s="2"/>
      <c r="WDG95" s="2"/>
      <c r="WDH95" s="2"/>
      <c r="WDI95" s="2"/>
      <c r="WDJ95" s="2"/>
      <c r="WDK95" s="2"/>
      <c r="WDL95" s="2"/>
      <c r="WDM95" s="2"/>
      <c r="WDN95" s="2"/>
      <c r="WDO95" s="2"/>
      <c r="WDP95" s="2"/>
      <c r="WDQ95" s="2"/>
      <c r="WDR95" s="2"/>
      <c r="WDS95" s="2"/>
      <c r="WDT95" s="2"/>
      <c r="WDU95" s="2"/>
      <c r="WDV95" s="2"/>
      <c r="WDW95" s="2"/>
      <c r="WDX95" s="2"/>
      <c r="WDY95" s="2"/>
      <c r="WDZ95" s="2"/>
      <c r="WEA95" s="2"/>
      <c r="WEB95" s="2"/>
      <c r="WEC95" s="2"/>
      <c r="WED95" s="2"/>
      <c r="WEE95" s="2"/>
      <c r="WEF95" s="2"/>
      <c r="WEG95" s="2"/>
      <c r="WEH95" s="2"/>
      <c r="WEI95" s="2"/>
      <c r="WEJ95" s="2"/>
      <c r="WEK95" s="2"/>
      <c r="WEL95" s="2"/>
      <c r="WEM95" s="2"/>
      <c r="WEN95" s="2"/>
      <c r="WEO95" s="2"/>
      <c r="WEP95" s="2"/>
      <c r="WEQ95" s="2"/>
      <c r="WER95" s="2"/>
      <c r="WES95" s="2"/>
      <c r="WET95" s="2"/>
      <c r="WEU95" s="2"/>
      <c r="WEV95" s="2"/>
      <c r="WEW95" s="2"/>
      <c r="WEX95" s="2"/>
      <c r="WEY95" s="2"/>
      <c r="WEZ95" s="2"/>
      <c r="WFA95" s="2"/>
      <c r="WFB95" s="2"/>
      <c r="WFC95" s="2"/>
      <c r="WFD95" s="2"/>
      <c r="WFE95" s="2"/>
      <c r="WFF95" s="2"/>
      <c r="WFG95" s="2"/>
      <c r="WFH95" s="2"/>
      <c r="WFI95" s="2"/>
      <c r="WFJ95" s="2"/>
      <c r="WFK95" s="2"/>
      <c r="WFL95" s="2"/>
      <c r="WFM95" s="2"/>
      <c r="WFN95" s="2"/>
      <c r="WFO95" s="2"/>
      <c r="WFP95" s="2"/>
      <c r="WFQ95" s="2"/>
      <c r="WFR95" s="2"/>
      <c r="WFS95" s="2"/>
      <c r="WFT95" s="2"/>
      <c r="WFU95" s="2"/>
      <c r="WFV95" s="2"/>
      <c r="WFW95" s="2"/>
      <c r="WFX95" s="2"/>
      <c r="WFY95" s="2"/>
      <c r="WFZ95" s="2"/>
      <c r="WGA95" s="2"/>
      <c r="WGB95" s="2"/>
      <c r="WGC95" s="2"/>
      <c r="WGD95" s="2"/>
      <c r="WGE95" s="2"/>
      <c r="WGF95" s="2"/>
      <c r="WGG95" s="2"/>
      <c r="WGH95" s="2"/>
      <c r="WGI95" s="2"/>
      <c r="WGJ95" s="2"/>
      <c r="WGK95" s="2"/>
      <c r="WGL95" s="2"/>
      <c r="WGM95" s="2"/>
      <c r="WGN95" s="2"/>
      <c r="WGO95" s="2"/>
      <c r="WGP95" s="2"/>
      <c r="WGQ95" s="2"/>
      <c r="WGR95" s="2"/>
      <c r="WGS95" s="2"/>
      <c r="WGT95" s="2"/>
      <c r="WGU95" s="2"/>
      <c r="WGV95" s="2"/>
      <c r="WGW95" s="2"/>
      <c r="WGX95" s="2"/>
      <c r="WGY95" s="2"/>
      <c r="WGZ95" s="2"/>
      <c r="WHA95" s="2"/>
      <c r="WHB95" s="2"/>
      <c r="WHC95" s="2"/>
      <c r="WHD95" s="2"/>
      <c r="WHE95" s="2"/>
      <c r="WHF95" s="2"/>
      <c r="WHG95" s="2"/>
      <c r="WHH95" s="2"/>
      <c r="WHI95" s="2"/>
      <c r="WHJ95" s="2"/>
      <c r="WHK95" s="2"/>
      <c r="WHL95" s="2"/>
      <c r="WHM95" s="2"/>
      <c r="WHN95" s="2"/>
      <c r="WHO95" s="2"/>
      <c r="WHP95" s="2"/>
      <c r="WHQ95" s="2"/>
      <c r="WHR95" s="2"/>
      <c r="WHS95" s="2"/>
      <c r="WHT95" s="2"/>
      <c r="WHU95" s="2"/>
      <c r="WHV95" s="2"/>
      <c r="WHW95" s="2"/>
      <c r="WHX95" s="2"/>
      <c r="WHY95" s="2"/>
      <c r="WHZ95" s="2"/>
      <c r="WIA95" s="2"/>
      <c r="WIB95" s="2"/>
      <c r="WIC95" s="2"/>
      <c r="WID95" s="2"/>
      <c r="WIE95" s="2"/>
      <c r="WIF95" s="2"/>
      <c r="WIG95" s="2"/>
      <c r="WIH95" s="2"/>
      <c r="WII95" s="2"/>
      <c r="WIJ95" s="2"/>
      <c r="WIK95" s="2"/>
      <c r="WIL95" s="2"/>
      <c r="WIM95" s="2"/>
      <c r="WIN95" s="2"/>
      <c r="WIO95" s="2"/>
      <c r="WIP95" s="2"/>
      <c r="WIQ95" s="2"/>
      <c r="WIR95" s="2"/>
      <c r="WIS95" s="2"/>
      <c r="WIT95" s="2"/>
      <c r="WIU95" s="2"/>
      <c r="WIV95" s="2"/>
      <c r="WIW95" s="2"/>
      <c r="WIX95" s="2"/>
      <c r="WIY95" s="2"/>
      <c r="WIZ95" s="2"/>
      <c r="WJA95" s="2"/>
      <c r="WJB95" s="2"/>
      <c r="WJC95" s="2"/>
      <c r="WJD95" s="2"/>
      <c r="WJE95" s="2"/>
      <c r="WJF95" s="2"/>
      <c r="WJG95" s="2"/>
      <c r="WJH95" s="2"/>
      <c r="WJI95" s="2"/>
      <c r="WJJ95" s="2"/>
      <c r="WJK95" s="2"/>
      <c r="WJL95" s="2"/>
      <c r="WJM95" s="2"/>
      <c r="WJN95" s="2"/>
      <c r="WJO95" s="2"/>
      <c r="WJP95" s="2"/>
      <c r="WJQ95" s="2"/>
      <c r="WJR95" s="2"/>
      <c r="WJS95" s="2"/>
      <c r="WJT95" s="2"/>
      <c r="WJU95" s="2"/>
      <c r="WJV95" s="2"/>
      <c r="WJW95" s="2"/>
      <c r="WJX95" s="2"/>
      <c r="WJY95" s="2"/>
      <c r="WJZ95" s="2"/>
      <c r="WKA95" s="2"/>
      <c r="WKB95" s="2"/>
      <c r="WKC95" s="2"/>
      <c r="WKD95" s="2"/>
      <c r="WKE95" s="2"/>
      <c r="WKF95" s="2"/>
      <c r="WKG95" s="2"/>
      <c r="WKH95" s="2"/>
      <c r="WKI95" s="2"/>
      <c r="WKJ95" s="2"/>
      <c r="WKK95" s="2"/>
      <c r="WKL95" s="2"/>
      <c r="WKM95" s="2"/>
      <c r="WKN95" s="2"/>
      <c r="WKO95" s="2"/>
      <c r="WKP95" s="2"/>
      <c r="WKQ95" s="2"/>
      <c r="WKR95" s="2"/>
      <c r="WKS95" s="2"/>
      <c r="WKT95" s="2"/>
      <c r="WKU95" s="2"/>
      <c r="WKV95" s="2"/>
      <c r="WKW95" s="2"/>
      <c r="WKX95" s="2"/>
      <c r="WKY95" s="2"/>
      <c r="WKZ95" s="2"/>
      <c r="WLA95" s="2"/>
      <c r="WLB95" s="2"/>
      <c r="WLC95" s="2"/>
      <c r="WLD95" s="2"/>
      <c r="WLE95" s="2"/>
      <c r="WLF95" s="2"/>
      <c r="WLG95" s="2"/>
      <c r="WLH95" s="2"/>
      <c r="WLI95" s="2"/>
      <c r="WLJ95" s="2"/>
      <c r="WLK95" s="2"/>
      <c r="WLL95" s="2"/>
      <c r="WLM95" s="2"/>
      <c r="WLN95" s="2"/>
      <c r="WLO95" s="2"/>
      <c r="WLP95" s="2"/>
      <c r="WLQ95" s="2"/>
      <c r="WLR95" s="2"/>
      <c r="WLS95" s="2"/>
      <c r="WLT95" s="2"/>
      <c r="WLU95" s="2"/>
      <c r="WLV95" s="2"/>
      <c r="WLW95" s="2"/>
      <c r="WLX95" s="2"/>
      <c r="WLY95" s="2"/>
      <c r="WLZ95" s="2"/>
      <c r="WMA95" s="2"/>
      <c r="WMB95" s="2"/>
      <c r="WMC95" s="2"/>
      <c r="WMD95" s="2"/>
      <c r="WME95" s="2"/>
      <c r="WMF95" s="2"/>
      <c r="WMG95" s="2"/>
      <c r="WMH95" s="2"/>
      <c r="WMI95" s="2"/>
      <c r="WMJ95" s="2"/>
      <c r="WMK95" s="2"/>
      <c r="WML95" s="2"/>
      <c r="WMM95" s="2"/>
      <c r="WMN95" s="2"/>
      <c r="WMO95" s="2"/>
      <c r="WMP95" s="2"/>
      <c r="WMQ95" s="2"/>
      <c r="WMR95" s="2"/>
      <c r="WMS95" s="2"/>
      <c r="WMT95" s="2"/>
      <c r="WMU95" s="2"/>
      <c r="WMV95" s="2"/>
      <c r="WMW95" s="2"/>
      <c r="WMX95" s="2"/>
      <c r="WMY95" s="2"/>
      <c r="WMZ95" s="2"/>
      <c r="WNA95" s="2"/>
      <c r="WNB95" s="2"/>
      <c r="WNC95" s="2"/>
      <c r="WND95" s="2"/>
      <c r="WNE95" s="2"/>
      <c r="WNF95" s="2"/>
      <c r="WNG95" s="2"/>
      <c r="WNH95" s="2"/>
      <c r="WNI95" s="2"/>
      <c r="WNJ95" s="2"/>
      <c r="WNK95" s="2"/>
      <c r="WNL95" s="2"/>
      <c r="WNM95" s="2"/>
      <c r="WNN95" s="2"/>
      <c r="WNO95" s="2"/>
      <c r="WNP95" s="2"/>
      <c r="WNQ95" s="2"/>
      <c r="WNR95" s="2"/>
      <c r="WNS95" s="2"/>
      <c r="WNT95" s="2"/>
      <c r="WNU95" s="2"/>
      <c r="WNV95" s="2"/>
      <c r="WNW95" s="2"/>
      <c r="WNX95" s="2"/>
      <c r="WNY95" s="2"/>
      <c r="WNZ95" s="2"/>
      <c r="WOA95" s="2"/>
      <c r="WOB95" s="2"/>
      <c r="WOC95" s="2"/>
      <c r="WOD95" s="2"/>
      <c r="WOE95" s="2"/>
      <c r="WOF95" s="2"/>
      <c r="WOG95" s="2"/>
      <c r="WOH95" s="2"/>
      <c r="WOI95" s="2"/>
      <c r="WOJ95" s="2"/>
      <c r="WOK95" s="2"/>
      <c r="WOL95" s="2"/>
      <c r="WOM95" s="2"/>
      <c r="WON95" s="2"/>
      <c r="WOO95" s="2"/>
      <c r="WOP95" s="2"/>
      <c r="WOQ95" s="2"/>
      <c r="WOR95" s="2"/>
      <c r="WOS95" s="2"/>
      <c r="WOT95" s="2"/>
      <c r="WOU95" s="2"/>
      <c r="WOV95" s="2"/>
      <c r="WOW95" s="2"/>
      <c r="WOX95" s="2"/>
      <c r="WOY95" s="2"/>
      <c r="WOZ95" s="2"/>
      <c r="WPA95" s="2"/>
      <c r="WPB95" s="2"/>
      <c r="WPC95" s="2"/>
      <c r="WPD95" s="2"/>
      <c r="WPE95" s="2"/>
      <c r="WPF95" s="2"/>
      <c r="WPG95" s="2"/>
      <c r="WPH95" s="2"/>
      <c r="WPI95" s="2"/>
      <c r="WPJ95" s="2"/>
      <c r="WPK95" s="2"/>
      <c r="WPL95" s="2"/>
      <c r="WPM95" s="2"/>
      <c r="WPN95" s="2"/>
      <c r="WPO95" s="2"/>
      <c r="WPP95" s="2"/>
      <c r="WPQ95" s="2"/>
      <c r="WPR95" s="2"/>
      <c r="WPS95" s="2"/>
      <c r="WPT95" s="2"/>
      <c r="WPU95" s="2"/>
      <c r="WPV95" s="2"/>
      <c r="WPW95" s="2"/>
      <c r="WPX95" s="2"/>
      <c r="WPY95" s="2"/>
      <c r="WPZ95" s="2"/>
      <c r="WQA95" s="2"/>
      <c r="WQB95" s="2"/>
      <c r="WQC95" s="2"/>
      <c r="WQD95" s="2"/>
      <c r="WQE95" s="2"/>
      <c r="WQF95" s="2"/>
      <c r="WQG95" s="2"/>
      <c r="WQH95" s="2"/>
      <c r="WQI95" s="2"/>
      <c r="WQJ95" s="2"/>
      <c r="WQK95" s="2"/>
      <c r="WQL95" s="2"/>
      <c r="WQM95" s="2"/>
      <c r="WQN95" s="2"/>
      <c r="WQO95" s="2"/>
      <c r="WQP95" s="2"/>
      <c r="WQQ95" s="2"/>
      <c r="WQR95" s="2"/>
      <c r="WQS95" s="2"/>
      <c r="WQT95" s="2"/>
      <c r="WQU95" s="2"/>
      <c r="WQV95" s="2"/>
      <c r="WQW95" s="2"/>
      <c r="WQX95" s="2"/>
      <c r="WQY95" s="2"/>
      <c r="WQZ95" s="2"/>
      <c r="WRA95" s="2"/>
      <c r="WRB95" s="2"/>
      <c r="WRC95" s="2"/>
      <c r="WRD95" s="2"/>
      <c r="WRE95" s="2"/>
      <c r="WRF95" s="2"/>
      <c r="WRG95" s="2"/>
      <c r="WRH95" s="2"/>
      <c r="WRI95" s="2"/>
      <c r="WRJ95" s="2"/>
      <c r="WRK95" s="2"/>
      <c r="WRL95" s="2"/>
      <c r="WRM95" s="2"/>
      <c r="WRN95" s="2"/>
      <c r="WRO95" s="2"/>
      <c r="WRP95" s="2"/>
      <c r="WRQ95" s="2"/>
      <c r="WRR95" s="2"/>
      <c r="WRS95" s="2"/>
      <c r="WRT95" s="2"/>
      <c r="WRU95" s="2"/>
      <c r="WRV95" s="2"/>
      <c r="WRW95" s="2"/>
      <c r="WRX95" s="2"/>
      <c r="WRY95" s="2"/>
      <c r="WRZ95" s="2"/>
      <c r="WSA95" s="2"/>
      <c r="WSB95" s="2"/>
      <c r="WSC95" s="2"/>
      <c r="WSD95" s="2"/>
      <c r="WSE95" s="2"/>
      <c r="WSF95" s="2"/>
      <c r="WSG95" s="2"/>
      <c r="WSH95" s="2"/>
      <c r="WSI95" s="2"/>
      <c r="WSJ95" s="2"/>
      <c r="WSK95" s="2"/>
      <c r="WSL95" s="2"/>
      <c r="WSM95" s="2"/>
      <c r="WSN95" s="2"/>
      <c r="WSO95" s="2"/>
      <c r="WSP95" s="2"/>
      <c r="WSQ95" s="2"/>
      <c r="WSR95" s="2"/>
      <c r="WSS95" s="2"/>
      <c r="WST95" s="2"/>
      <c r="WSU95" s="2"/>
      <c r="WSV95" s="2"/>
      <c r="WSW95" s="2"/>
      <c r="WSX95" s="2"/>
      <c r="WSY95" s="2"/>
      <c r="WSZ95" s="2"/>
      <c r="WTA95" s="2"/>
      <c r="WTB95" s="2"/>
      <c r="WTC95" s="2"/>
      <c r="WTD95" s="2"/>
      <c r="WTE95" s="2"/>
      <c r="WTF95" s="2"/>
      <c r="WTG95" s="2"/>
      <c r="WTH95" s="2"/>
      <c r="WTI95" s="2"/>
      <c r="WTJ95" s="2"/>
      <c r="WTK95" s="2"/>
      <c r="WTL95" s="2"/>
      <c r="WTM95" s="2"/>
      <c r="WTN95" s="2"/>
      <c r="WTO95" s="2"/>
      <c r="WTP95" s="2"/>
      <c r="WTQ95" s="2"/>
      <c r="WTR95" s="2"/>
      <c r="WTS95" s="2"/>
      <c r="WTT95" s="2"/>
      <c r="WTU95" s="2"/>
      <c r="WTV95" s="2"/>
      <c r="WTW95" s="2"/>
      <c r="WTX95" s="2"/>
      <c r="WTY95" s="2"/>
      <c r="WTZ95" s="2"/>
      <c r="WUA95" s="2"/>
      <c r="WUB95" s="2"/>
      <c r="WUC95" s="2"/>
      <c r="WUD95" s="2"/>
      <c r="WUE95" s="2"/>
      <c r="WUF95" s="2"/>
      <c r="WUG95" s="2"/>
      <c r="WUH95" s="2"/>
      <c r="WUI95" s="2"/>
      <c r="WUJ95" s="2"/>
      <c r="WUK95" s="2"/>
      <c r="WUL95" s="2"/>
      <c r="WUM95" s="2"/>
      <c r="WUN95" s="2"/>
      <c r="WUO95" s="2"/>
      <c r="WUP95" s="2"/>
      <c r="WUQ95" s="2"/>
      <c r="WUR95" s="2"/>
      <c r="WUS95" s="2"/>
      <c r="WUT95" s="2"/>
      <c r="WUU95" s="2"/>
      <c r="WUV95" s="2"/>
      <c r="WUW95" s="2"/>
      <c r="WUX95" s="2"/>
      <c r="WUY95" s="2"/>
      <c r="WUZ95" s="2"/>
      <c r="WVA95" s="2"/>
      <c r="WVB95" s="2"/>
      <c r="WVC95" s="2"/>
      <c r="WVD95" s="2"/>
      <c r="WVE95" s="2"/>
      <c r="WVF95" s="2"/>
      <c r="WVG95" s="2"/>
      <c r="WVH95" s="2"/>
      <c r="WVI95" s="2"/>
      <c r="WVJ95" s="2"/>
      <c r="WVK95" s="2"/>
      <c r="WVL95" s="2"/>
      <c r="WVM95" s="2"/>
      <c r="WVN95" s="2"/>
      <c r="WVO95" s="2"/>
      <c r="WVP95" s="2"/>
      <c r="WVQ95" s="2"/>
      <c r="WVR95" s="2"/>
      <c r="WVS95" s="2"/>
      <c r="WVT95" s="2"/>
      <c r="WVU95" s="2"/>
      <c r="WVV95" s="2"/>
      <c r="WVW95" s="2"/>
      <c r="WVX95" s="2"/>
      <c r="WVY95" s="2"/>
      <c r="WVZ95" s="2"/>
      <c r="WWA95" s="2"/>
      <c r="WWB95" s="2"/>
      <c r="WWC95" s="2"/>
      <c r="WWD95" s="2"/>
      <c r="WWE95" s="2"/>
      <c r="WWF95" s="2"/>
      <c r="WWG95" s="2"/>
      <c r="WWH95" s="2"/>
      <c r="WWI95" s="2"/>
      <c r="WWJ95" s="2"/>
      <c r="WWK95" s="2"/>
      <c r="WWL95" s="2"/>
      <c r="WWM95" s="2"/>
      <c r="WWN95" s="2"/>
      <c r="WWO95" s="2"/>
      <c r="WWP95" s="2"/>
      <c r="WWQ95" s="2"/>
      <c r="WWR95" s="2"/>
      <c r="WWS95" s="2"/>
      <c r="WWT95" s="2"/>
      <c r="WWU95" s="2"/>
      <c r="WWV95" s="2"/>
      <c r="WWW95" s="2"/>
      <c r="WWX95" s="2"/>
      <c r="WWY95" s="2"/>
      <c r="WWZ95" s="2"/>
      <c r="WXA95" s="2"/>
      <c r="WXB95" s="2"/>
      <c r="WXC95" s="2"/>
      <c r="WXD95" s="2"/>
      <c r="WXE95" s="2"/>
      <c r="WXF95" s="2"/>
      <c r="WXG95" s="2"/>
      <c r="WXH95" s="2"/>
      <c r="WXI95" s="2"/>
      <c r="WXJ95" s="2"/>
      <c r="WXK95" s="2"/>
      <c r="WXL95" s="2"/>
      <c r="WXM95" s="2"/>
      <c r="WXN95" s="2"/>
      <c r="WXO95" s="2"/>
      <c r="WXP95" s="2"/>
      <c r="WXQ95" s="2"/>
      <c r="WXR95" s="2"/>
      <c r="WXS95" s="2"/>
      <c r="WXT95" s="2"/>
      <c r="WXU95" s="2"/>
      <c r="WXV95" s="2"/>
      <c r="WXW95" s="2"/>
      <c r="WXX95" s="2"/>
      <c r="WXY95" s="2"/>
      <c r="WXZ95" s="2"/>
      <c r="WYA95" s="2"/>
      <c r="WYB95" s="2"/>
      <c r="WYC95" s="2"/>
      <c r="WYD95" s="2"/>
      <c r="WYE95" s="2"/>
      <c r="WYF95" s="2"/>
      <c r="WYG95" s="2"/>
      <c r="WYH95" s="2"/>
      <c r="WYI95" s="2"/>
      <c r="WYJ95" s="2"/>
      <c r="WYK95" s="2"/>
      <c r="WYL95" s="2"/>
      <c r="WYM95" s="2"/>
      <c r="WYN95" s="2"/>
      <c r="WYO95" s="2"/>
      <c r="WYP95" s="2"/>
      <c r="WYQ95" s="2"/>
      <c r="WYR95" s="2"/>
      <c r="WYS95" s="2"/>
      <c r="WYT95" s="2"/>
      <c r="WYU95" s="2"/>
      <c r="WYV95" s="2"/>
      <c r="WYW95" s="2"/>
      <c r="WYX95" s="2"/>
      <c r="WYY95" s="2"/>
      <c r="WYZ95" s="2"/>
      <c r="WZA95" s="2"/>
      <c r="WZB95" s="2"/>
      <c r="WZC95" s="2"/>
      <c r="WZD95" s="2"/>
      <c r="WZE95" s="2"/>
      <c r="WZF95" s="2"/>
      <c r="WZG95" s="2"/>
      <c r="WZH95" s="2"/>
      <c r="WZI95" s="2"/>
      <c r="WZJ95" s="2"/>
      <c r="WZK95" s="2"/>
      <c r="WZL95" s="2"/>
      <c r="WZM95" s="2"/>
      <c r="WZN95" s="2"/>
      <c r="WZO95" s="2"/>
      <c r="WZP95" s="2"/>
      <c r="WZQ95" s="2"/>
      <c r="WZR95" s="2"/>
      <c r="WZS95" s="2"/>
      <c r="WZT95" s="2"/>
      <c r="WZU95" s="2"/>
      <c r="WZV95" s="2"/>
      <c r="WZW95" s="2"/>
      <c r="WZX95" s="2"/>
      <c r="WZY95" s="2"/>
      <c r="WZZ95" s="2"/>
      <c r="XAA95" s="2"/>
      <c r="XAB95" s="2"/>
      <c r="XAC95" s="2"/>
      <c r="XAD95" s="2"/>
      <c r="XAE95" s="2"/>
      <c r="XAF95" s="2"/>
      <c r="XAG95" s="2"/>
      <c r="XAH95" s="2"/>
      <c r="XAI95" s="2"/>
      <c r="XAJ95" s="2"/>
      <c r="XAK95" s="2"/>
      <c r="XAL95" s="2"/>
      <c r="XAM95" s="2"/>
      <c r="XAN95" s="2"/>
      <c r="XAO95" s="2"/>
      <c r="XAP95" s="2"/>
      <c r="XAQ95" s="2"/>
      <c r="XAR95" s="2"/>
      <c r="XAS95" s="2"/>
      <c r="XAT95" s="2"/>
      <c r="XAU95" s="2"/>
      <c r="XAV95" s="2"/>
      <c r="XAW95" s="2"/>
      <c r="XAX95" s="2"/>
      <c r="XAY95" s="2"/>
      <c r="XAZ95" s="2"/>
      <c r="XBA95" s="2"/>
      <c r="XBB95" s="2"/>
      <c r="XBC95" s="2"/>
      <c r="XBD95" s="2"/>
      <c r="XBE95" s="2"/>
      <c r="XBF95" s="2"/>
      <c r="XBG95" s="2"/>
      <c r="XBH95" s="2"/>
      <c r="XBI95" s="2"/>
      <c r="XBJ95" s="2"/>
      <c r="XBK95" s="2"/>
      <c r="XBL95" s="2"/>
      <c r="XBM95" s="2"/>
      <c r="XBN95" s="2"/>
      <c r="XBO95" s="2"/>
      <c r="XBP95" s="2"/>
      <c r="XBQ95" s="2"/>
      <c r="XBR95" s="2"/>
      <c r="XBS95" s="2"/>
      <c r="XBT95" s="2"/>
      <c r="XBU95" s="2"/>
      <c r="XBV95" s="2"/>
      <c r="XBW95" s="2"/>
      <c r="XBX95" s="2"/>
      <c r="XBY95" s="2"/>
      <c r="XBZ95" s="2"/>
      <c r="XCA95" s="2"/>
      <c r="XCB95" s="2"/>
      <c r="XCC95" s="2"/>
      <c r="XCD95" s="2"/>
      <c r="XCE95" s="2"/>
      <c r="XCF95" s="2"/>
      <c r="XCG95" s="2"/>
      <c r="XCH95" s="2"/>
      <c r="XCI95" s="2"/>
      <c r="XCJ95" s="2"/>
      <c r="XCK95" s="2"/>
      <c r="XCL95" s="2"/>
      <c r="XCM95" s="2"/>
      <c r="XCN95" s="2"/>
      <c r="XCO95" s="2"/>
      <c r="XCP95" s="2"/>
      <c r="XCQ95" s="2"/>
      <c r="XCR95" s="2"/>
      <c r="XCS95" s="2"/>
      <c r="XCT95" s="2"/>
      <c r="XCU95" s="2"/>
      <c r="XCV95" s="2"/>
      <c r="XCW95" s="2"/>
      <c r="XCX95" s="2"/>
      <c r="XCY95" s="2"/>
      <c r="XCZ95" s="2"/>
      <c r="XDA95" s="2"/>
      <c r="XDB95" s="2"/>
      <c r="XDC95" s="2"/>
      <c r="XDD95" s="2"/>
      <c r="XDE95" s="2"/>
      <c r="XDF95" s="2"/>
      <c r="XDG95" s="2"/>
      <c r="XDH95" s="2"/>
      <c r="XDI95" s="2"/>
      <c r="XDJ95" s="2"/>
      <c r="XDK95" s="2"/>
      <c r="XDL95" s="2"/>
      <c r="XDM95" s="2"/>
      <c r="XDN95" s="2"/>
      <c r="XDO95" s="2"/>
      <c r="XDP95" s="2"/>
      <c r="XDQ95" s="2"/>
      <c r="XDR95" s="2"/>
      <c r="XDS95" s="2"/>
      <c r="XDT95" s="2"/>
      <c r="XDU95" s="2"/>
      <c r="XDV95" s="2"/>
      <c r="XDW95" s="2"/>
      <c r="XDX95" s="2"/>
      <c r="XDY95" s="2"/>
      <c r="XDZ95" s="2"/>
      <c r="XEA95" s="2"/>
      <c r="XEB95" s="2"/>
      <c r="XEC95" s="2"/>
      <c r="XED95" s="2"/>
      <c r="XEE95" s="2"/>
      <c r="XEF95" s="2"/>
      <c r="XEG95" s="2"/>
      <c r="XEH95" s="2"/>
      <c r="XEI95" s="2"/>
      <c r="XEJ95" s="2"/>
      <c r="XEK95" s="2"/>
      <c r="XEL95" s="2"/>
      <c r="XEM95" s="2"/>
      <c r="XEN95" s="2"/>
      <c r="XEO95" s="2"/>
      <c r="XEP95" s="2"/>
      <c r="XEQ95" s="2"/>
      <c r="XER95" s="2"/>
      <c r="XES95" s="2"/>
      <c r="XET95" s="2"/>
      <c r="XEU95" s="2"/>
      <c r="XEV95" s="2"/>
      <c r="XEW95" s="2"/>
      <c r="XEX95" s="2"/>
      <c r="XEY95" s="2"/>
      <c r="XEZ95" s="2"/>
      <c r="XFA95" s="2"/>
      <c r="XFB95" s="2"/>
      <c r="XFC95" s="2"/>
      <c r="XFD95" s="2"/>
    </row>
    <row r="96" spans="1:16384" ht="30">
      <c r="A96" s="7" t="s">
        <v>82</v>
      </c>
      <c r="B96" s="8">
        <v>9875</v>
      </c>
      <c r="C96" s="8" t="s">
        <v>119</v>
      </c>
      <c r="D96" s="7" t="s">
        <v>650</v>
      </c>
      <c r="E96" s="8" t="s">
        <v>6</v>
      </c>
      <c r="F96" s="8"/>
      <c r="G96" s="57">
        <v>103.29</v>
      </c>
      <c r="H96" s="57">
        <f t="shared" si="4"/>
        <v>0</v>
      </c>
      <c r="I96" s="40" t="str">
        <f t="shared" si="7"/>
        <v>Ok!</v>
      </c>
      <c r="J96" s="38" t="str">
        <f t="shared" si="3"/>
        <v>Ok!</v>
      </c>
    </row>
    <row r="97" spans="1:10" ht="15.75">
      <c r="A97" s="9">
        <v>5</v>
      </c>
      <c r="B97" s="197" t="s">
        <v>4</v>
      </c>
      <c r="C97" s="197"/>
      <c r="D97" s="197"/>
      <c r="E97" s="197"/>
      <c r="F97" s="197"/>
      <c r="G97" s="197"/>
      <c r="H97" s="57">
        <f t="shared" si="4"/>
        <v>0</v>
      </c>
      <c r="I97" s="40" t="str">
        <f t="shared" si="7"/>
        <v/>
      </c>
      <c r="J97" s="38" t="str">
        <f t="shared" si="3"/>
        <v/>
      </c>
    </row>
    <row r="98" spans="1:10" ht="45">
      <c r="A98" s="7" t="s">
        <v>67</v>
      </c>
      <c r="B98" s="8">
        <v>92580</v>
      </c>
      <c r="C98" s="8" t="s">
        <v>119</v>
      </c>
      <c r="D98" s="7" t="s">
        <v>183</v>
      </c>
      <c r="E98" s="8" t="s">
        <v>602</v>
      </c>
      <c r="F98" s="8"/>
      <c r="G98" s="57" t="e">
        <f>#REF!</f>
        <v>#REF!</v>
      </c>
      <c r="H98" s="57" t="e">
        <f t="shared" si="4"/>
        <v>#REF!</v>
      </c>
      <c r="I98" s="40" t="str">
        <f t="shared" si="7"/>
        <v>Ok!</v>
      </c>
      <c r="J98" s="38" t="e">
        <f t="shared" si="3"/>
        <v>#REF!</v>
      </c>
    </row>
    <row r="99" spans="1:10" ht="30">
      <c r="A99" s="7" t="s">
        <v>68</v>
      </c>
      <c r="B99" s="8">
        <v>92593</v>
      </c>
      <c r="C99" s="8" t="s">
        <v>119</v>
      </c>
      <c r="D99" s="7" t="s">
        <v>184</v>
      </c>
      <c r="E99" s="8" t="s">
        <v>15</v>
      </c>
      <c r="F99" s="8"/>
      <c r="G99" s="57" t="e">
        <f>#REF!</f>
        <v>#REF!</v>
      </c>
      <c r="H99" s="57" t="e">
        <f t="shared" si="4"/>
        <v>#REF!</v>
      </c>
      <c r="I99" s="40" t="str">
        <f t="shared" si="7"/>
        <v>Ok!</v>
      </c>
      <c r="J99" s="38" t="e">
        <f t="shared" si="3"/>
        <v>#REF!</v>
      </c>
    </row>
    <row r="100" spans="1:10" ht="45">
      <c r="A100" s="7" t="s">
        <v>69</v>
      </c>
      <c r="B100" s="8">
        <v>92602</v>
      </c>
      <c r="C100" s="8" t="s">
        <v>119</v>
      </c>
      <c r="D100" s="7" t="s">
        <v>185</v>
      </c>
      <c r="E100" s="8" t="s">
        <v>15</v>
      </c>
      <c r="F100" s="8"/>
      <c r="G100" s="57" t="e">
        <f>#REF!</f>
        <v>#REF!</v>
      </c>
      <c r="H100" s="57" t="e">
        <f t="shared" si="4"/>
        <v>#REF!</v>
      </c>
      <c r="I100" s="40" t="str">
        <f t="shared" si="7"/>
        <v>Ok!</v>
      </c>
      <c r="J100" s="38" t="e">
        <f t="shared" si="3"/>
        <v>#REF!</v>
      </c>
    </row>
    <row r="101" spans="1:10" ht="75">
      <c r="A101" s="7" t="s">
        <v>70</v>
      </c>
      <c r="B101" s="8">
        <v>72110</v>
      </c>
      <c r="C101" s="8" t="s">
        <v>119</v>
      </c>
      <c r="D101" s="7" t="s">
        <v>205</v>
      </c>
      <c r="E101" s="8" t="s">
        <v>6</v>
      </c>
      <c r="F101" s="8"/>
      <c r="G101" s="57" t="e">
        <f>#REF!</f>
        <v>#REF!</v>
      </c>
      <c r="H101" s="57" t="e">
        <f t="shared" si="4"/>
        <v>#REF!</v>
      </c>
      <c r="I101" s="40" t="str">
        <f t="shared" si="7"/>
        <v>Ok!</v>
      </c>
      <c r="J101" s="38" t="e">
        <f t="shared" si="3"/>
        <v>#REF!</v>
      </c>
    </row>
    <row r="102" spans="1:10" ht="75">
      <c r="A102" s="7" t="s">
        <v>71</v>
      </c>
      <c r="B102" s="8">
        <v>72111</v>
      </c>
      <c r="C102" s="8" t="s">
        <v>119</v>
      </c>
      <c r="D102" s="7" t="s">
        <v>206</v>
      </c>
      <c r="E102" s="8" t="s">
        <v>6</v>
      </c>
      <c r="F102" s="8"/>
      <c r="G102" s="57" t="e">
        <f>#REF!</f>
        <v>#REF!</v>
      </c>
      <c r="H102" s="57" t="e">
        <f t="shared" si="4"/>
        <v>#REF!</v>
      </c>
      <c r="I102" s="40" t="str">
        <f t="shared" si="7"/>
        <v>Ok!</v>
      </c>
      <c r="J102" s="38" t="e">
        <f t="shared" si="3"/>
        <v>#REF!</v>
      </c>
    </row>
    <row r="103" spans="1:10" ht="75">
      <c r="A103" s="7" t="s">
        <v>72</v>
      </c>
      <c r="B103" s="8">
        <v>72112</v>
      </c>
      <c r="C103" s="8" t="s">
        <v>119</v>
      </c>
      <c r="D103" s="7" t="s">
        <v>207</v>
      </c>
      <c r="E103" s="8" t="s">
        <v>6</v>
      </c>
      <c r="F103" s="8"/>
      <c r="G103" s="57" t="e">
        <f>#REF!</f>
        <v>#REF!</v>
      </c>
      <c r="H103" s="57" t="e">
        <f t="shared" si="4"/>
        <v>#REF!</v>
      </c>
      <c r="I103" s="40" t="str">
        <f t="shared" si="7"/>
        <v>Ok!</v>
      </c>
      <c r="J103" s="38" t="e">
        <f t="shared" si="3"/>
        <v>#REF!</v>
      </c>
    </row>
    <row r="104" spans="1:10" ht="30">
      <c r="A104" s="7" t="s">
        <v>196</v>
      </c>
      <c r="B104" s="8">
        <v>73633</v>
      </c>
      <c r="C104" s="8" t="s">
        <v>119</v>
      </c>
      <c r="D104" s="7" t="s">
        <v>216</v>
      </c>
      <c r="E104" s="8" t="s">
        <v>6</v>
      </c>
      <c r="F104" s="8"/>
      <c r="G104" s="57" t="e">
        <f>#REF!</f>
        <v>#REF!</v>
      </c>
      <c r="H104" s="57" t="e">
        <f t="shared" si="4"/>
        <v>#REF!</v>
      </c>
      <c r="I104" s="40" t="str">
        <f t="shared" si="7"/>
        <v>Ok!</v>
      </c>
      <c r="J104" s="38" t="e">
        <f t="shared" ref="J104:J154" si="8">IF(ISBLANK(G104),"",(IF(G104&lt;&gt;0,"Ok!","Verificar!")))</f>
        <v>#REF!</v>
      </c>
    </row>
    <row r="105" spans="1:10" ht="45">
      <c r="A105" s="7" t="s">
        <v>197</v>
      </c>
      <c r="B105" s="8">
        <v>84035</v>
      </c>
      <c r="C105" s="8" t="s">
        <v>119</v>
      </c>
      <c r="D105" s="7" t="s">
        <v>217</v>
      </c>
      <c r="E105" s="8" t="s">
        <v>6</v>
      </c>
      <c r="F105" s="8"/>
      <c r="G105" s="57" t="e">
        <f>#REF!</f>
        <v>#REF!</v>
      </c>
      <c r="H105" s="57" t="e">
        <f t="shared" si="4"/>
        <v>#REF!</v>
      </c>
      <c r="I105" s="40" t="str">
        <f t="shared" si="7"/>
        <v>Ok!</v>
      </c>
      <c r="J105" s="38" t="e">
        <f t="shared" si="8"/>
        <v>#REF!</v>
      </c>
    </row>
    <row r="106" spans="1:10" ht="45">
      <c r="A106" s="7" t="s">
        <v>198</v>
      </c>
      <c r="B106" s="8">
        <v>84036</v>
      </c>
      <c r="C106" s="8" t="s">
        <v>119</v>
      </c>
      <c r="D106" s="7" t="s">
        <v>218</v>
      </c>
      <c r="E106" s="8" t="s">
        <v>6</v>
      </c>
      <c r="F106" s="8"/>
      <c r="G106" s="57" t="e">
        <f>#REF!</f>
        <v>#REF!</v>
      </c>
      <c r="H106" s="57" t="e">
        <f t="shared" si="4"/>
        <v>#REF!</v>
      </c>
      <c r="I106" s="40" t="str">
        <f t="shared" si="7"/>
        <v>Ok!</v>
      </c>
      <c r="J106" s="38" t="e">
        <f t="shared" si="8"/>
        <v>#REF!</v>
      </c>
    </row>
    <row r="107" spans="1:10" ht="60">
      <c r="A107" s="7" t="s">
        <v>199</v>
      </c>
      <c r="B107" s="8">
        <v>84037</v>
      </c>
      <c r="C107" s="8" t="s">
        <v>119</v>
      </c>
      <c r="D107" s="7" t="s">
        <v>219</v>
      </c>
      <c r="E107" s="8" t="s">
        <v>6</v>
      </c>
      <c r="F107" s="8"/>
      <c r="G107" s="57" t="e">
        <f>#REF!</f>
        <v>#REF!</v>
      </c>
      <c r="H107" s="57" t="e">
        <f t="shared" si="4"/>
        <v>#REF!</v>
      </c>
      <c r="I107" s="40" t="str">
        <f t="shared" si="7"/>
        <v>Ok!</v>
      </c>
      <c r="J107" s="38" t="e">
        <f t="shared" si="8"/>
        <v>#REF!</v>
      </c>
    </row>
    <row r="108" spans="1:10" ht="45">
      <c r="A108" s="7" t="s">
        <v>200</v>
      </c>
      <c r="B108" s="8" t="s">
        <v>186</v>
      </c>
      <c r="C108" s="8" t="s">
        <v>119</v>
      </c>
      <c r="D108" s="7" t="s">
        <v>187</v>
      </c>
      <c r="E108" s="8" t="s">
        <v>6</v>
      </c>
      <c r="F108" s="8"/>
      <c r="G108" s="57" t="e">
        <f>#REF!</f>
        <v>#REF!</v>
      </c>
      <c r="H108" s="57" t="e">
        <f t="shared" si="4"/>
        <v>#REF!</v>
      </c>
      <c r="I108" s="40" t="str">
        <f t="shared" si="7"/>
        <v>Ok!</v>
      </c>
      <c r="J108" s="38" t="e">
        <f t="shared" si="8"/>
        <v>#REF!</v>
      </c>
    </row>
    <row r="109" spans="1:10" ht="30">
      <c r="A109" s="7" t="s">
        <v>201</v>
      </c>
      <c r="B109" s="8" t="s">
        <v>220</v>
      </c>
      <c r="C109" s="8" t="s">
        <v>119</v>
      </c>
      <c r="D109" s="7" t="s">
        <v>221</v>
      </c>
      <c r="E109" s="8" t="s">
        <v>6</v>
      </c>
      <c r="F109" s="8"/>
      <c r="G109" s="57" t="e">
        <f>#REF!</f>
        <v>#REF!</v>
      </c>
      <c r="H109" s="57" t="e">
        <f t="shared" si="4"/>
        <v>#REF!</v>
      </c>
      <c r="I109" s="40" t="str">
        <f t="shared" si="7"/>
        <v>Ok!</v>
      </c>
      <c r="J109" s="38" t="e">
        <f t="shared" si="8"/>
        <v>#REF!</v>
      </c>
    </row>
    <row r="110" spans="1:10" ht="30">
      <c r="A110" s="7" t="s">
        <v>202</v>
      </c>
      <c r="B110" s="8">
        <v>84038</v>
      </c>
      <c r="C110" s="8" t="s">
        <v>119</v>
      </c>
      <c r="D110" s="7" t="s">
        <v>222</v>
      </c>
      <c r="E110" s="8" t="s">
        <v>6</v>
      </c>
      <c r="F110" s="8"/>
      <c r="G110" s="57" t="e">
        <f>#REF!</f>
        <v>#REF!</v>
      </c>
      <c r="H110" s="57" t="e">
        <f t="shared" si="4"/>
        <v>#REF!</v>
      </c>
      <c r="I110" s="40" t="str">
        <f t="shared" si="7"/>
        <v>Ok!</v>
      </c>
      <c r="J110" s="38" t="e">
        <f t="shared" si="8"/>
        <v>#REF!</v>
      </c>
    </row>
    <row r="111" spans="1:10" ht="30">
      <c r="A111" s="7" t="s">
        <v>203</v>
      </c>
      <c r="B111" s="8">
        <v>84039</v>
      </c>
      <c r="C111" s="8" t="s">
        <v>119</v>
      </c>
      <c r="D111" s="7" t="s">
        <v>223</v>
      </c>
      <c r="E111" s="8" t="s">
        <v>6</v>
      </c>
      <c r="F111" s="8"/>
      <c r="G111" s="57" t="e">
        <f>#REF!</f>
        <v>#REF!</v>
      </c>
      <c r="H111" s="57" t="e">
        <f t="shared" si="4"/>
        <v>#REF!</v>
      </c>
      <c r="I111" s="40" t="str">
        <f t="shared" si="7"/>
        <v>Ok!</v>
      </c>
      <c r="J111" s="38" t="e">
        <f t="shared" si="8"/>
        <v>#REF!</v>
      </c>
    </row>
    <row r="112" spans="1:10" ht="30">
      <c r="A112" s="7" t="s">
        <v>204</v>
      </c>
      <c r="B112" s="8">
        <v>84040</v>
      </c>
      <c r="C112" s="8" t="s">
        <v>119</v>
      </c>
      <c r="D112" s="7" t="s">
        <v>224</v>
      </c>
      <c r="E112" s="8" t="s">
        <v>6</v>
      </c>
      <c r="F112" s="8"/>
      <c r="G112" s="57" t="e">
        <f>#REF!</f>
        <v>#REF!</v>
      </c>
      <c r="H112" s="57" t="e">
        <f t="shared" si="4"/>
        <v>#REF!</v>
      </c>
      <c r="I112" s="40" t="str">
        <f t="shared" si="7"/>
        <v>Ok!</v>
      </c>
      <c r="J112" s="38" t="e">
        <f t="shared" si="8"/>
        <v>#REF!</v>
      </c>
    </row>
    <row r="113" spans="1:10" ht="30">
      <c r="A113" s="7" t="s">
        <v>208</v>
      </c>
      <c r="B113" s="8">
        <v>72092</v>
      </c>
      <c r="C113" s="8" t="s">
        <v>119</v>
      </c>
      <c r="D113" s="7" t="s">
        <v>225</v>
      </c>
      <c r="E113" s="8" t="s">
        <v>6</v>
      </c>
      <c r="F113" s="8"/>
      <c r="G113" s="57" t="e">
        <f>#REF!</f>
        <v>#REF!</v>
      </c>
      <c r="H113" s="57" t="e">
        <f t="shared" si="4"/>
        <v>#REF!</v>
      </c>
      <c r="I113" s="40" t="str">
        <f t="shared" ref="I113:I154" si="9">IF(ISBLANK(C113),"",IF(C113="sinapi","Ok!","Verificar!"))</f>
        <v>Ok!</v>
      </c>
      <c r="J113" s="38" t="e">
        <f t="shared" si="8"/>
        <v>#REF!</v>
      </c>
    </row>
    <row r="114" spans="1:10" ht="45">
      <c r="A114" s="7" t="s">
        <v>210</v>
      </c>
      <c r="B114" s="8">
        <v>72094</v>
      </c>
      <c r="C114" s="8" t="s">
        <v>119</v>
      </c>
      <c r="D114" s="7" t="s">
        <v>226</v>
      </c>
      <c r="E114" s="8" t="s">
        <v>6</v>
      </c>
      <c r="F114" s="8"/>
      <c r="G114" s="57" t="e">
        <f>#REF!</f>
        <v>#REF!</v>
      </c>
      <c r="H114" s="57" t="e">
        <f t="shared" si="4"/>
        <v>#REF!</v>
      </c>
      <c r="I114" s="40" t="str">
        <f t="shared" si="9"/>
        <v>Ok!</v>
      </c>
      <c r="J114" s="38" t="e">
        <f t="shared" si="8"/>
        <v>#REF!</v>
      </c>
    </row>
    <row r="115" spans="1:10" ht="45">
      <c r="A115" s="7" t="s">
        <v>208</v>
      </c>
      <c r="B115" s="8" t="s">
        <v>95</v>
      </c>
      <c r="C115" s="8" t="s">
        <v>119</v>
      </c>
      <c r="D115" s="7" t="s">
        <v>188</v>
      </c>
      <c r="E115" s="8" t="s">
        <v>51</v>
      </c>
      <c r="F115" s="8"/>
      <c r="G115" s="57" t="e">
        <f>#REF!</f>
        <v>#REF!</v>
      </c>
      <c r="H115" s="57" t="e">
        <f t="shared" si="4"/>
        <v>#REF!</v>
      </c>
      <c r="I115" s="40" t="str">
        <f t="shared" si="9"/>
        <v>Ok!</v>
      </c>
      <c r="J115" s="38" t="e">
        <f t="shared" si="8"/>
        <v>#REF!</v>
      </c>
    </row>
    <row r="116" spans="1:10">
      <c r="A116" s="190"/>
      <c r="B116" s="191">
        <v>75220</v>
      </c>
      <c r="C116" s="8" t="s">
        <v>119</v>
      </c>
      <c r="D116" s="190" t="s">
        <v>748</v>
      </c>
      <c r="E116" s="191" t="s">
        <v>478</v>
      </c>
      <c r="F116" s="191"/>
      <c r="G116" s="192">
        <v>44.71</v>
      </c>
      <c r="H116" s="57">
        <f t="shared" si="4"/>
        <v>0</v>
      </c>
      <c r="I116" s="40" t="str">
        <f>IF(ISBLANK(C116),"",IF(C116="sinapi","Ok!","Verificar!"))</f>
        <v>Ok!</v>
      </c>
      <c r="J116" s="38" t="str">
        <f>IF(ISBLANK(G116),"",(IF(G116&lt;&gt;0,"Ok!","Verificar!")))</f>
        <v>Ok!</v>
      </c>
    </row>
    <row r="117" spans="1:10" ht="30">
      <c r="A117" s="7" t="s">
        <v>209</v>
      </c>
      <c r="B117" s="8">
        <v>72104</v>
      </c>
      <c r="C117" s="8" t="s">
        <v>119</v>
      </c>
      <c r="D117" s="7" t="s">
        <v>96</v>
      </c>
      <c r="E117" s="8" t="s">
        <v>51</v>
      </c>
      <c r="F117" s="8"/>
      <c r="G117" s="57" t="e">
        <f>#REF!</f>
        <v>#REF!</v>
      </c>
      <c r="H117" s="57" t="e">
        <f t="shared" si="4"/>
        <v>#REF!</v>
      </c>
      <c r="I117" s="40" t="str">
        <f t="shared" si="9"/>
        <v>Ok!</v>
      </c>
      <c r="J117" s="38" t="e">
        <f t="shared" si="8"/>
        <v>#REF!</v>
      </c>
    </row>
    <row r="118" spans="1:10" ht="30">
      <c r="A118" s="7" t="s">
        <v>210</v>
      </c>
      <c r="B118" s="8">
        <v>72105</v>
      </c>
      <c r="C118" s="8" t="s">
        <v>119</v>
      </c>
      <c r="D118" s="7" t="s">
        <v>191</v>
      </c>
      <c r="E118" s="8" t="s">
        <v>51</v>
      </c>
      <c r="F118" s="8"/>
      <c r="G118" s="57" t="e">
        <f>#REF!</f>
        <v>#REF!</v>
      </c>
      <c r="H118" s="57" t="e">
        <f t="shared" si="4"/>
        <v>#REF!</v>
      </c>
      <c r="I118" s="40" t="str">
        <f t="shared" si="9"/>
        <v>Ok!</v>
      </c>
      <c r="J118" s="38" t="e">
        <f t="shared" si="8"/>
        <v>#REF!</v>
      </c>
    </row>
    <row r="119" spans="1:10" ht="30">
      <c r="A119" s="7" t="s">
        <v>211</v>
      </c>
      <c r="B119" s="8">
        <v>72107</v>
      </c>
      <c r="C119" s="8" t="s">
        <v>119</v>
      </c>
      <c r="D119" s="7" t="s">
        <v>192</v>
      </c>
      <c r="E119" s="8" t="s">
        <v>51</v>
      </c>
      <c r="F119" s="8"/>
      <c r="G119" s="57" t="e">
        <f>#REF!</f>
        <v>#REF!</v>
      </c>
      <c r="H119" s="57" t="e">
        <f t="shared" si="4"/>
        <v>#REF!</v>
      </c>
      <c r="I119" s="40" t="str">
        <f t="shared" si="9"/>
        <v>Ok!</v>
      </c>
      <c r="J119" s="38" t="e">
        <f t="shared" si="8"/>
        <v>#REF!</v>
      </c>
    </row>
    <row r="120" spans="1:10" ht="60">
      <c r="A120" s="7" t="s">
        <v>212</v>
      </c>
      <c r="B120" s="8">
        <v>84042</v>
      </c>
      <c r="C120" s="8" t="s">
        <v>119</v>
      </c>
      <c r="D120" s="7" t="s">
        <v>189</v>
      </c>
      <c r="E120" s="8" t="s">
        <v>51</v>
      </c>
      <c r="F120" s="8"/>
      <c r="G120" s="57" t="e">
        <f>#REF!</f>
        <v>#REF!</v>
      </c>
      <c r="H120" s="57" t="e">
        <f t="shared" si="4"/>
        <v>#REF!</v>
      </c>
      <c r="I120" s="40" t="str">
        <f t="shared" si="9"/>
        <v>Ok!</v>
      </c>
      <c r="J120" s="38" t="e">
        <f t="shared" si="8"/>
        <v>#REF!</v>
      </c>
    </row>
    <row r="121" spans="1:10" ht="60">
      <c r="A121" s="7" t="s">
        <v>213</v>
      </c>
      <c r="B121" s="8">
        <v>84043</v>
      </c>
      <c r="C121" s="8" t="s">
        <v>119</v>
      </c>
      <c r="D121" s="7" t="s">
        <v>190</v>
      </c>
      <c r="E121" s="8" t="s">
        <v>51</v>
      </c>
      <c r="F121" s="8"/>
      <c r="G121" s="57" t="e">
        <f>#REF!</f>
        <v>#REF!</v>
      </c>
      <c r="H121" s="57" t="e">
        <f t="shared" si="4"/>
        <v>#REF!</v>
      </c>
      <c r="I121" s="40" t="str">
        <f t="shared" si="9"/>
        <v>Ok!</v>
      </c>
      <c r="J121" s="38" t="e">
        <f t="shared" si="8"/>
        <v>#REF!</v>
      </c>
    </row>
    <row r="122" spans="1:10">
      <c r="A122" s="7" t="s">
        <v>214</v>
      </c>
      <c r="B122" s="8">
        <v>68058</v>
      </c>
      <c r="C122" s="8" t="s">
        <v>119</v>
      </c>
      <c r="D122" s="7" t="s">
        <v>193</v>
      </c>
      <c r="E122" s="8" t="s">
        <v>51</v>
      </c>
      <c r="F122" s="8"/>
      <c r="G122" s="57" t="e">
        <f>#REF!</f>
        <v>#REF!</v>
      </c>
      <c r="H122" s="57" t="e">
        <f t="shared" si="4"/>
        <v>#REF!</v>
      </c>
      <c r="I122" s="40" t="str">
        <f t="shared" si="9"/>
        <v>Ok!</v>
      </c>
      <c r="J122" s="38" t="e">
        <f t="shared" si="8"/>
        <v>#REF!</v>
      </c>
    </row>
    <row r="123" spans="1:10">
      <c r="A123" s="7" t="s">
        <v>215</v>
      </c>
      <c r="B123" s="8" t="s">
        <v>195</v>
      </c>
      <c r="C123" s="8" t="s">
        <v>119</v>
      </c>
      <c r="D123" s="7" t="s">
        <v>194</v>
      </c>
      <c r="E123" s="8" t="s">
        <v>51</v>
      </c>
      <c r="F123" s="8"/>
      <c r="G123" s="57" t="e">
        <f>#REF!</f>
        <v>#REF!</v>
      </c>
      <c r="H123" s="57" t="e">
        <f t="shared" si="4"/>
        <v>#REF!</v>
      </c>
      <c r="I123" s="40" t="str">
        <f t="shared" si="9"/>
        <v>Ok!</v>
      </c>
      <c r="J123" s="38" t="e">
        <f t="shared" si="8"/>
        <v>#REF!</v>
      </c>
    </row>
    <row r="124" spans="1:10" ht="30" customHeight="1">
      <c r="A124" s="9">
        <v>6</v>
      </c>
      <c r="B124" s="197" t="s">
        <v>7</v>
      </c>
      <c r="C124" s="197"/>
      <c r="D124" s="197"/>
      <c r="E124" s="197"/>
      <c r="F124" s="197"/>
      <c r="G124" s="197"/>
      <c r="H124" s="57">
        <f t="shared" si="4"/>
        <v>0</v>
      </c>
      <c r="I124" s="40" t="str">
        <f t="shared" si="9"/>
        <v/>
      </c>
      <c r="J124" s="38" t="str">
        <f t="shared" si="8"/>
        <v/>
      </c>
    </row>
    <row r="125" spans="1:10" ht="30">
      <c r="A125" s="7" t="s">
        <v>64</v>
      </c>
      <c r="B125" s="8">
        <v>83737</v>
      </c>
      <c r="C125" s="8" t="s">
        <v>119</v>
      </c>
      <c r="D125" s="7" t="s">
        <v>153</v>
      </c>
      <c r="E125" s="8" t="s">
        <v>6</v>
      </c>
      <c r="F125" s="8"/>
      <c r="G125" s="57" t="e">
        <f>#REF!</f>
        <v>#REF!</v>
      </c>
      <c r="H125" s="57" t="e">
        <f t="shared" si="4"/>
        <v>#REF!</v>
      </c>
      <c r="I125" s="40" t="str">
        <f t="shared" si="9"/>
        <v>Ok!</v>
      </c>
      <c r="J125" s="38" t="e">
        <f t="shared" si="8"/>
        <v>#REF!</v>
      </c>
    </row>
    <row r="126" spans="1:10" ht="30">
      <c r="A126" s="7" t="s">
        <v>65</v>
      </c>
      <c r="B126" s="8">
        <v>6225</v>
      </c>
      <c r="C126" s="8" t="s">
        <v>119</v>
      </c>
      <c r="D126" s="7" t="s">
        <v>152</v>
      </c>
      <c r="E126" s="8" t="s">
        <v>6</v>
      </c>
      <c r="F126" s="8"/>
      <c r="G126" s="57" t="e">
        <f>#REF!</f>
        <v>#REF!</v>
      </c>
      <c r="H126" s="57" t="e">
        <f t="shared" si="4"/>
        <v>#REF!</v>
      </c>
      <c r="I126" s="40" t="str">
        <f t="shared" si="9"/>
        <v>Ok!</v>
      </c>
      <c r="J126" s="38" t="e">
        <f t="shared" si="8"/>
        <v>#REF!</v>
      </c>
    </row>
    <row r="127" spans="1:10" ht="30">
      <c r="A127" s="7" t="s">
        <v>66</v>
      </c>
      <c r="B127" s="8" t="s">
        <v>154</v>
      </c>
      <c r="C127" s="8" t="s">
        <v>119</v>
      </c>
      <c r="D127" s="7" t="s">
        <v>155</v>
      </c>
      <c r="E127" s="8" t="s">
        <v>6</v>
      </c>
      <c r="F127" s="8"/>
      <c r="G127" s="57" t="e">
        <f>#REF!</f>
        <v>#REF!</v>
      </c>
      <c r="H127" s="57" t="e">
        <f t="shared" si="4"/>
        <v>#REF!</v>
      </c>
      <c r="I127" s="40" t="str">
        <f t="shared" si="9"/>
        <v>Ok!</v>
      </c>
      <c r="J127" s="38" t="e">
        <f t="shared" si="8"/>
        <v>#REF!</v>
      </c>
    </row>
    <row r="128" spans="1:10" ht="30">
      <c r="A128" s="7" t="s">
        <v>228</v>
      </c>
      <c r="B128" s="8" t="s">
        <v>156</v>
      </c>
      <c r="C128" s="8" t="s">
        <v>119</v>
      </c>
      <c r="D128" s="7" t="s">
        <v>157</v>
      </c>
      <c r="E128" s="8" t="s">
        <v>6</v>
      </c>
      <c r="F128" s="8"/>
      <c r="G128" s="57" t="e">
        <f>#REF!</f>
        <v>#REF!</v>
      </c>
      <c r="H128" s="57" t="e">
        <f t="shared" si="4"/>
        <v>#REF!</v>
      </c>
      <c r="I128" s="40" t="str">
        <f t="shared" si="9"/>
        <v>Ok!</v>
      </c>
      <c r="J128" s="38" t="e">
        <f t="shared" si="8"/>
        <v>#REF!</v>
      </c>
    </row>
    <row r="129" spans="1:10" ht="30" customHeight="1">
      <c r="A129" s="9">
        <v>7</v>
      </c>
      <c r="B129" s="197" t="s">
        <v>16</v>
      </c>
      <c r="C129" s="197"/>
      <c r="D129" s="197"/>
      <c r="E129" s="197"/>
      <c r="F129" s="197"/>
      <c r="G129" s="197"/>
      <c r="H129" s="57">
        <f t="shared" si="4"/>
        <v>0</v>
      </c>
      <c r="I129" s="40" t="str">
        <f t="shared" si="9"/>
        <v/>
      </c>
      <c r="J129" s="38" t="str">
        <f t="shared" si="8"/>
        <v/>
      </c>
    </row>
    <row r="130" spans="1:10" ht="45">
      <c r="A130" s="7" t="s">
        <v>52</v>
      </c>
      <c r="B130" s="8" t="s">
        <v>98</v>
      </c>
      <c r="C130" s="8" t="s">
        <v>119</v>
      </c>
      <c r="D130" s="7" t="s">
        <v>97</v>
      </c>
      <c r="E130" s="8" t="s">
        <v>6</v>
      </c>
      <c r="F130" s="8"/>
      <c r="G130" s="57" t="e">
        <f>#REF!</f>
        <v>#REF!</v>
      </c>
      <c r="H130" s="57" t="e">
        <f t="shared" si="4"/>
        <v>#REF!</v>
      </c>
      <c r="I130" s="40" t="str">
        <f t="shared" si="9"/>
        <v>Ok!</v>
      </c>
      <c r="J130" s="38" t="e">
        <f t="shared" si="8"/>
        <v>#REF!</v>
      </c>
    </row>
    <row r="131" spans="1:10" ht="45">
      <c r="A131" s="7" t="s">
        <v>53</v>
      </c>
      <c r="B131" s="8" t="s">
        <v>102</v>
      </c>
      <c r="C131" s="8" t="s">
        <v>119</v>
      </c>
      <c r="D131" s="7" t="s">
        <v>101</v>
      </c>
      <c r="E131" s="8" t="s">
        <v>6</v>
      </c>
      <c r="F131" s="8"/>
      <c r="G131" s="57" t="e">
        <f>#REF!</f>
        <v>#REF!</v>
      </c>
      <c r="H131" s="57" t="e">
        <f t="shared" si="4"/>
        <v>#REF!</v>
      </c>
      <c r="I131" s="40" t="str">
        <f t="shared" si="9"/>
        <v>Ok!</v>
      </c>
      <c r="J131" s="38" t="e">
        <f t="shared" si="8"/>
        <v>#REF!</v>
      </c>
    </row>
    <row r="132" spans="1:10" ht="45">
      <c r="A132" s="7" t="s">
        <v>54</v>
      </c>
      <c r="B132" s="8" t="s">
        <v>100</v>
      </c>
      <c r="C132" s="8" t="s">
        <v>119</v>
      </c>
      <c r="D132" s="7" t="s">
        <v>99</v>
      </c>
      <c r="E132" s="8" t="s">
        <v>6</v>
      </c>
      <c r="F132" s="8"/>
      <c r="G132" s="57" t="e">
        <f>#REF!</f>
        <v>#REF!</v>
      </c>
      <c r="H132" s="57" t="e">
        <f t="shared" ref="H132:H156" si="10">F132*G132</f>
        <v>#REF!</v>
      </c>
      <c r="I132" s="40" t="str">
        <f t="shared" si="9"/>
        <v>Ok!</v>
      </c>
      <c r="J132" s="38" t="e">
        <f t="shared" si="8"/>
        <v>#REF!</v>
      </c>
    </row>
    <row r="133" spans="1:10" ht="30">
      <c r="A133" s="7" t="s">
        <v>55</v>
      </c>
      <c r="B133" s="8">
        <v>68050</v>
      </c>
      <c r="C133" s="8" t="s">
        <v>119</v>
      </c>
      <c r="D133" s="7" t="s">
        <v>103</v>
      </c>
      <c r="E133" s="8" t="s">
        <v>6</v>
      </c>
      <c r="F133" s="8"/>
      <c r="G133" s="57" t="e">
        <f>#REF!</f>
        <v>#REF!</v>
      </c>
      <c r="H133" s="57" t="e">
        <f t="shared" si="10"/>
        <v>#REF!</v>
      </c>
      <c r="I133" s="40" t="str">
        <f t="shared" si="9"/>
        <v>Ok!</v>
      </c>
      <c r="J133" s="38" t="e">
        <f t="shared" si="8"/>
        <v>#REF!</v>
      </c>
    </row>
    <row r="134" spans="1:10" ht="45">
      <c r="A134" s="7" t="s">
        <v>56</v>
      </c>
      <c r="B134" s="8">
        <v>91341</v>
      </c>
      <c r="C134" s="8" t="s">
        <v>119</v>
      </c>
      <c r="D134" s="7" t="s">
        <v>104</v>
      </c>
      <c r="E134" s="8" t="s">
        <v>6</v>
      </c>
      <c r="F134" s="8"/>
      <c r="G134" s="57" t="e">
        <f>#REF!</f>
        <v>#REF!</v>
      </c>
      <c r="H134" s="57" t="e">
        <f t="shared" si="10"/>
        <v>#REF!</v>
      </c>
      <c r="I134" s="40" t="str">
        <f t="shared" si="9"/>
        <v>Ok!</v>
      </c>
      <c r="J134" s="38" t="e">
        <f t="shared" si="8"/>
        <v>#REF!</v>
      </c>
    </row>
    <row r="135" spans="1:10">
      <c r="A135" s="7" t="s">
        <v>57</v>
      </c>
      <c r="B135" s="8">
        <v>6104</v>
      </c>
      <c r="C135" s="8" t="s">
        <v>119</v>
      </c>
      <c r="D135" s="7" t="s">
        <v>116</v>
      </c>
      <c r="E135" s="8" t="s">
        <v>6</v>
      </c>
      <c r="F135" s="8"/>
      <c r="G135" s="57" t="e">
        <f>#REF!</f>
        <v>#REF!</v>
      </c>
      <c r="H135" s="57" t="e">
        <f t="shared" si="10"/>
        <v>#REF!</v>
      </c>
      <c r="I135" s="40" t="str">
        <f t="shared" si="9"/>
        <v>Ok!</v>
      </c>
      <c r="J135" s="38" t="e">
        <f t="shared" si="8"/>
        <v>#REF!</v>
      </c>
    </row>
    <row r="136" spans="1:10" ht="30">
      <c r="A136" s="7" t="s">
        <v>58</v>
      </c>
      <c r="B136" s="8" t="s">
        <v>108</v>
      </c>
      <c r="C136" s="8" t="s">
        <v>119</v>
      </c>
      <c r="D136" s="7" t="s">
        <v>107</v>
      </c>
      <c r="E136" s="8" t="s">
        <v>6</v>
      </c>
      <c r="F136" s="8"/>
      <c r="G136" s="57" t="e">
        <f>#REF!</f>
        <v>#REF!</v>
      </c>
      <c r="H136" s="57" t="e">
        <f t="shared" si="10"/>
        <v>#REF!</v>
      </c>
      <c r="I136" s="40" t="str">
        <f t="shared" si="9"/>
        <v>Ok!</v>
      </c>
      <c r="J136" s="38" t="e">
        <f t="shared" si="8"/>
        <v>#REF!</v>
      </c>
    </row>
    <row r="137" spans="1:10">
      <c r="A137" s="7" t="s">
        <v>59</v>
      </c>
      <c r="B137" s="8">
        <v>68052</v>
      </c>
      <c r="C137" s="8" t="s">
        <v>119</v>
      </c>
      <c r="D137" s="7" t="s">
        <v>106</v>
      </c>
      <c r="E137" s="8" t="s">
        <v>6</v>
      </c>
      <c r="F137" s="8"/>
      <c r="G137" s="57" t="e">
        <f>#REF!</f>
        <v>#REF!</v>
      </c>
      <c r="H137" s="57" t="e">
        <f t="shared" si="10"/>
        <v>#REF!</v>
      </c>
      <c r="I137" s="40" t="str">
        <f t="shared" si="9"/>
        <v>Ok!</v>
      </c>
      <c r="J137" s="38" t="e">
        <f t="shared" si="8"/>
        <v>#REF!</v>
      </c>
    </row>
    <row r="138" spans="1:10" ht="30">
      <c r="A138" s="7" t="s">
        <v>60</v>
      </c>
      <c r="B138" s="8">
        <v>73809</v>
      </c>
      <c r="C138" s="8" t="s">
        <v>119</v>
      </c>
      <c r="D138" s="7" t="s">
        <v>105</v>
      </c>
      <c r="E138" s="8" t="s">
        <v>6</v>
      </c>
      <c r="F138" s="8"/>
      <c r="G138" s="57" t="e">
        <f>#REF!</f>
        <v>#REF!</v>
      </c>
      <c r="H138" s="57" t="e">
        <f t="shared" si="10"/>
        <v>#REF!</v>
      </c>
      <c r="I138" s="40" t="str">
        <f t="shared" si="9"/>
        <v>Ok!</v>
      </c>
      <c r="J138" s="38" t="e">
        <f t="shared" si="8"/>
        <v>#REF!</v>
      </c>
    </row>
    <row r="139" spans="1:10">
      <c r="A139" s="7" t="s">
        <v>20</v>
      </c>
      <c r="B139" s="8">
        <v>85096</v>
      </c>
      <c r="C139" s="8" t="s">
        <v>119</v>
      </c>
      <c r="D139" s="7" t="s">
        <v>109</v>
      </c>
      <c r="E139" s="8" t="s">
        <v>6</v>
      </c>
      <c r="F139" s="8"/>
      <c r="G139" s="57" t="e">
        <f>#REF!</f>
        <v>#REF!</v>
      </c>
      <c r="H139" s="57" t="e">
        <f t="shared" si="10"/>
        <v>#REF!</v>
      </c>
      <c r="I139" s="40" t="str">
        <f t="shared" si="9"/>
        <v>Ok!</v>
      </c>
      <c r="J139" s="38" t="e">
        <f t="shared" si="8"/>
        <v>#REF!</v>
      </c>
    </row>
    <row r="140" spans="1:10" ht="15.75">
      <c r="A140" s="7" t="s">
        <v>61</v>
      </c>
      <c r="B140" s="8" t="s">
        <v>589</v>
      </c>
      <c r="C140" s="8" t="s">
        <v>122</v>
      </c>
      <c r="D140" s="7" t="s">
        <v>127</v>
      </c>
      <c r="E140" s="8" t="s">
        <v>15</v>
      </c>
      <c r="F140" s="8"/>
      <c r="G140" s="57" t="e">
        <f>#REF!</f>
        <v>#REF!</v>
      </c>
      <c r="H140" s="57" t="e">
        <f t="shared" si="10"/>
        <v>#REF!</v>
      </c>
      <c r="I140" s="40" t="str">
        <f t="shared" si="9"/>
        <v>Verificar!</v>
      </c>
      <c r="J140" s="38" t="e">
        <f t="shared" si="8"/>
        <v>#REF!</v>
      </c>
    </row>
    <row r="141" spans="1:10" ht="30">
      <c r="A141" s="7" t="s">
        <v>62</v>
      </c>
      <c r="B141" s="8" t="s">
        <v>111</v>
      </c>
      <c r="C141" s="8" t="s">
        <v>119</v>
      </c>
      <c r="D141" s="7" t="s">
        <v>110</v>
      </c>
      <c r="E141" s="8" t="s">
        <v>6</v>
      </c>
      <c r="F141" s="8"/>
      <c r="G141" s="57" t="e">
        <f>#REF!</f>
        <v>#REF!</v>
      </c>
      <c r="H141" s="57" t="e">
        <f t="shared" si="10"/>
        <v>#REF!</v>
      </c>
      <c r="I141" s="40" t="str">
        <f t="shared" si="9"/>
        <v>Ok!</v>
      </c>
      <c r="J141" s="38" t="e">
        <f t="shared" si="8"/>
        <v>#REF!</v>
      </c>
    </row>
    <row r="142" spans="1:10">
      <c r="A142" s="7" t="s">
        <v>63</v>
      </c>
      <c r="B142" s="8" t="s">
        <v>113</v>
      </c>
      <c r="C142" s="8" t="s">
        <v>119</v>
      </c>
      <c r="D142" s="7" t="s">
        <v>112</v>
      </c>
      <c r="E142" s="8" t="s">
        <v>6</v>
      </c>
      <c r="F142" s="8"/>
      <c r="G142" s="57" t="e">
        <f>#REF!</f>
        <v>#REF!</v>
      </c>
      <c r="H142" s="57" t="e">
        <f t="shared" si="10"/>
        <v>#REF!</v>
      </c>
      <c r="I142" s="40" t="str">
        <f t="shared" si="9"/>
        <v>Ok!</v>
      </c>
      <c r="J142" s="38" t="e">
        <f t="shared" si="8"/>
        <v>#REF!</v>
      </c>
    </row>
    <row r="143" spans="1:10" ht="15.75">
      <c r="A143" s="49">
        <v>8</v>
      </c>
      <c r="B143" s="199" t="s">
        <v>479</v>
      </c>
      <c r="C143" s="199"/>
      <c r="D143" s="199"/>
      <c r="E143" s="199"/>
      <c r="F143" s="199"/>
      <c r="G143" s="199"/>
      <c r="H143" s="57">
        <f t="shared" si="10"/>
        <v>0</v>
      </c>
      <c r="I143" s="40" t="str">
        <f t="shared" si="9"/>
        <v/>
      </c>
      <c r="J143" s="38" t="str">
        <f t="shared" si="8"/>
        <v/>
      </c>
    </row>
    <row r="144" spans="1:10" ht="45">
      <c r="A144" s="10" t="s">
        <v>591</v>
      </c>
      <c r="B144" s="11">
        <v>91307</v>
      </c>
      <c r="C144" s="11" t="s">
        <v>119</v>
      </c>
      <c r="D144" s="7" t="s">
        <v>751</v>
      </c>
      <c r="E144" s="11" t="s">
        <v>321</v>
      </c>
      <c r="F144" s="12"/>
      <c r="G144" s="57">
        <v>42.55</v>
      </c>
      <c r="H144" s="57">
        <f t="shared" si="10"/>
        <v>0</v>
      </c>
      <c r="I144" s="40" t="str">
        <f t="shared" si="9"/>
        <v>Ok!</v>
      </c>
      <c r="J144" s="38" t="str">
        <f t="shared" si="8"/>
        <v>Ok!</v>
      </c>
    </row>
    <row r="145" spans="1:10" ht="45">
      <c r="A145" s="10" t="s">
        <v>592</v>
      </c>
      <c r="B145" s="11">
        <v>91305</v>
      </c>
      <c r="C145" s="11" t="s">
        <v>119</v>
      </c>
      <c r="D145" s="7" t="s">
        <v>381</v>
      </c>
      <c r="E145" s="11" t="s">
        <v>321</v>
      </c>
      <c r="F145" s="12"/>
      <c r="G145" s="57" t="e">
        <f>#REF!</f>
        <v>#REF!</v>
      </c>
      <c r="H145" s="57" t="e">
        <f t="shared" si="10"/>
        <v>#REF!</v>
      </c>
      <c r="I145" s="40" t="str">
        <f t="shared" si="9"/>
        <v>Ok!</v>
      </c>
      <c r="J145" s="38" t="e">
        <f t="shared" si="8"/>
        <v>#REF!</v>
      </c>
    </row>
    <row r="146" spans="1:10">
      <c r="A146" s="10" t="s">
        <v>593</v>
      </c>
      <c r="B146" s="11">
        <v>84886</v>
      </c>
      <c r="C146" s="11" t="s">
        <v>119</v>
      </c>
      <c r="D146" s="7" t="s">
        <v>382</v>
      </c>
      <c r="E146" s="11" t="s">
        <v>321</v>
      </c>
      <c r="F146" s="12"/>
      <c r="G146" s="57">
        <v>841.09</v>
      </c>
      <c r="H146" s="57">
        <f t="shared" si="10"/>
        <v>0</v>
      </c>
      <c r="I146" s="40" t="str">
        <f t="shared" si="9"/>
        <v>Ok!</v>
      </c>
      <c r="J146" s="38" t="str">
        <f t="shared" si="8"/>
        <v>Ok!</v>
      </c>
    </row>
    <row r="147" spans="1:10" ht="30">
      <c r="A147" s="10" t="s">
        <v>594</v>
      </c>
      <c r="B147" s="193"/>
      <c r="C147" s="193" t="s">
        <v>656</v>
      </c>
      <c r="D147" s="190" t="s">
        <v>750</v>
      </c>
      <c r="E147" s="11" t="s">
        <v>321</v>
      </c>
      <c r="F147" s="194"/>
      <c r="G147" s="192">
        <v>222.01</v>
      </c>
      <c r="H147" s="57">
        <f t="shared" si="10"/>
        <v>0</v>
      </c>
      <c r="I147" s="40" t="str">
        <f>IF(ISBLANK(C147),"",IF(C147="sinapi","Ok!","Verificar!"))</f>
        <v>Verificar!</v>
      </c>
      <c r="J147" s="38" t="str">
        <f>IF(ISBLANK(G147),"",(IF(G147&lt;&gt;0,"Ok!","Verificar!")))</f>
        <v>Ok!</v>
      </c>
    </row>
    <row r="148" spans="1:10">
      <c r="A148" s="10" t="s">
        <v>595</v>
      </c>
      <c r="B148" s="11">
        <v>84952</v>
      </c>
      <c r="C148" s="11" t="s">
        <v>119</v>
      </c>
      <c r="D148" s="7" t="s">
        <v>383</v>
      </c>
      <c r="E148" s="11" t="s">
        <v>321</v>
      </c>
      <c r="F148" s="12"/>
      <c r="G148" s="57" t="e">
        <f>#REF!</f>
        <v>#REF!</v>
      </c>
      <c r="H148" s="57" t="e">
        <f t="shared" si="10"/>
        <v>#REF!</v>
      </c>
      <c r="I148" s="40" t="str">
        <f t="shared" si="9"/>
        <v>Ok!</v>
      </c>
      <c r="J148" s="38" t="e">
        <f t="shared" si="8"/>
        <v>#REF!</v>
      </c>
    </row>
    <row r="149" spans="1:10" ht="60">
      <c r="A149" s="10" t="s">
        <v>596</v>
      </c>
      <c r="B149" s="11">
        <v>84884</v>
      </c>
      <c r="C149" s="11" t="s">
        <v>119</v>
      </c>
      <c r="D149" s="7" t="s">
        <v>384</v>
      </c>
      <c r="E149" s="11" t="s">
        <v>321</v>
      </c>
      <c r="F149" s="12"/>
      <c r="G149" s="57" t="e">
        <f>#REF!</f>
        <v>#REF!</v>
      </c>
      <c r="H149" s="57" t="e">
        <f t="shared" si="10"/>
        <v>#REF!</v>
      </c>
      <c r="I149" s="40" t="str">
        <f t="shared" si="9"/>
        <v>Ok!</v>
      </c>
      <c r="J149" s="38" t="e">
        <f t="shared" si="8"/>
        <v>#REF!</v>
      </c>
    </row>
    <row r="150" spans="1:10" ht="15.75">
      <c r="A150" s="10" t="s">
        <v>597</v>
      </c>
      <c r="B150" s="11" t="s">
        <v>575</v>
      </c>
      <c r="C150" s="11" t="s">
        <v>122</v>
      </c>
      <c r="D150" s="7" t="s">
        <v>385</v>
      </c>
      <c r="E150" s="11" t="s">
        <v>321</v>
      </c>
      <c r="F150" s="12"/>
      <c r="G150" s="57" t="e">
        <f>#REF!</f>
        <v>#REF!</v>
      </c>
      <c r="H150" s="57" t="e">
        <f t="shared" si="10"/>
        <v>#REF!</v>
      </c>
      <c r="I150" s="40" t="str">
        <f t="shared" si="9"/>
        <v>Verificar!</v>
      </c>
      <c r="J150" s="38" t="e">
        <f t="shared" si="8"/>
        <v>#REF!</v>
      </c>
    </row>
    <row r="151" spans="1:10" ht="15.75">
      <c r="A151" s="10" t="s">
        <v>598</v>
      </c>
      <c r="B151" s="11" t="s">
        <v>576</v>
      </c>
      <c r="C151" s="11" t="s">
        <v>122</v>
      </c>
      <c r="D151" s="7" t="s">
        <v>386</v>
      </c>
      <c r="E151" s="11" t="s">
        <v>387</v>
      </c>
      <c r="F151" s="12"/>
      <c r="G151" s="57" t="e">
        <f>#REF!</f>
        <v>#REF!</v>
      </c>
      <c r="H151" s="57" t="e">
        <f t="shared" si="10"/>
        <v>#REF!</v>
      </c>
      <c r="I151" s="40" t="str">
        <f t="shared" si="9"/>
        <v>Verificar!</v>
      </c>
      <c r="J151" s="38" t="e">
        <f t="shared" si="8"/>
        <v>#REF!</v>
      </c>
    </row>
    <row r="152" spans="1:10" ht="15.75">
      <c r="A152" s="10" t="s">
        <v>569</v>
      </c>
      <c r="B152" s="11" t="s">
        <v>577</v>
      </c>
      <c r="C152" s="11" t="s">
        <v>122</v>
      </c>
      <c r="D152" s="7" t="s">
        <v>388</v>
      </c>
      <c r="E152" s="11" t="s">
        <v>33</v>
      </c>
      <c r="F152" s="12"/>
      <c r="G152" s="57" t="e">
        <f>#REF!</f>
        <v>#REF!</v>
      </c>
      <c r="H152" s="57" t="e">
        <f t="shared" si="10"/>
        <v>#REF!</v>
      </c>
      <c r="I152" s="40" t="str">
        <f t="shared" si="9"/>
        <v>Verificar!</v>
      </c>
      <c r="J152" s="38" t="e">
        <f t="shared" si="8"/>
        <v>#REF!</v>
      </c>
    </row>
    <row r="153" spans="1:10" ht="15.75">
      <c r="A153" s="10" t="s">
        <v>599</v>
      </c>
      <c r="B153" s="11" t="s">
        <v>578</v>
      </c>
      <c r="C153" s="11" t="s">
        <v>122</v>
      </c>
      <c r="D153" s="7" t="s">
        <v>389</v>
      </c>
      <c r="E153" s="11" t="s">
        <v>33</v>
      </c>
      <c r="F153" s="12"/>
      <c r="G153" s="57" t="e">
        <f>#REF!</f>
        <v>#REF!</v>
      </c>
      <c r="H153" s="57" t="e">
        <f t="shared" si="10"/>
        <v>#REF!</v>
      </c>
      <c r="I153" s="40" t="str">
        <f t="shared" si="9"/>
        <v>Verificar!</v>
      </c>
      <c r="J153" s="38" t="e">
        <f t="shared" si="8"/>
        <v>#REF!</v>
      </c>
    </row>
    <row r="154" spans="1:10" ht="15.75">
      <c r="A154" s="10" t="s">
        <v>600</v>
      </c>
      <c r="B154" s="11" t="s">
        <v>579</v>
      </c>
      <c r="C154" s="11" t="s">
        <v>122</v>
      </c>
      <c r="D154" s="7" t="s">
        <v>390</v>
      </c>
      <c r="E154" s="11" t="s">
        <v>33</v>
      </c>
      <c r="F154" s="12"/>
      <c r="G154" s="57" t="e">
        <f>#REF!</f>
        <v>#REF!</v>
      </c>
      <c r="H154" s="57" t="e">
        <f t="shared" si="10"/>
        <v>#REF!</v>
      </c>
      <c r="I154" s="40" t="str">
        <f t="shared" si="9"/>
        <v>Verificar!</v>
      </c>
      <c r="J154" s="38" t="e">
        <f t="shared" si="8"/>
        <v>#REF!</v>
      </c>
    </row>
    <row r="155" spans="1:10" s="176" customFormat="1">
      <c r="A155" s="171"/>
      <c r="B155" s="172"/>
      <c r="C155" s="172"/>
      <c r="D155" s="173"/>
      <c r="E155" s="172"/>
      <c r="F155" s="174"/>
      <c r="G155" s="175"/>
      <c r="H155" s="57">
        <f t="shared" si="10"/>
        <v>0</v>
      </c>
      <c r="I155" s="40" t="str">
        <f t="shared" ref="I155:I218" si="11">IF(ISBLANK(C155),"",IF(C155="sinapi","Ok!","Verificar!"))</f>
        <v/>
      </c>
      <c r="J155" s="38" t="str">
        <f t="shared" ref="J155:J218" si="12">IF(ISBLANK(G155),"",(IF(G155&lt;&gt;0,"Ok!","Verificar!")))</f>
        <v/>
      </c>
    </row>
    <row r="156" spans="1:10" ht="15.75" customHeight="1">
      <c r="A156" s="209">
        <v>10</v>
      </c>
      <c r="B156" s="210" t="s">
        <v>8</v>
      </c>
      <c r="C156" s="211"/>
      <c r="D156" s="211"/>
      <c r="E156" s="211"/>
      <c r="F156" s="211"/>
      <c r="G156" s="211"/>
      <c r="H156" s="212">
        <f t="shared" si="10"/>
        <v>0</v>
      </c>
      <c r="I156" s="40" t="str">
        <f t="shared" si="11"/>
        <v/>
      </c>
      <c r="J156" s="38" t="str">
        <f t="shared" si="12"/>
        <v/>
      </c>
    </row>
    <row r="157" spans="1:10" ht="15.75" customHeight="1">
      <c r="A157" s="209" t="s">
        <v>131</v>
      </c>
      <c r="B157" s="210" t="s">
        <v>780</v>
      </c>
      <c r="C157" s="211"/>
      <c r="D157" s="211"/>
      <c r="E157" s="211"/>
      <c r="F157" s="211"/>
      <c r="G157" s="211"/>
      <c r="H157" s="212"/>
      <c r="I157" s="40" t="str">
        <f t="shared" si="11"/>
        <v/>
      </c>
      <c r="J157" s="38" t="str">
        <f t="shared" si="12"/>
        <v/>
      </c>
    </row>
    <row r="158" spans="1:10" ht="15.75" customHeight="1">
      <c r="A158" s="209" t="s">
        <v>132</v>
      </c>
      <c r="B158" s="210" t="s">
        <v>929</v>
      </c>
      <c r="C158" s="211"/>
      <c r="D158" s="211"/>
      <c r="E158" s="211"/>
      <c r="F158" s="211"/>
      <c r="G158" s="211"/>
      <c r="H158" s="212"/>
      <c r="I158" s="40" t="str">
        <f t="shared" si="11"/>
        <v/>
      </c>
      <c r="J158" s="38" t="str">
        <f t="shared" si="12"/>
        <v/>
      </c>
    </row>
    <row r="159" spans="1:10" ht="30">
      <c r="A159" s="213" t="s">
        <v>932</v>
      </c>
      <c r="B159" s="213">
        <v>89355</v>
      </c>
      <c r="C159" s="11" t="s">
        <v>119</v>
      </c>
      <c r="D159" s="214" t="s">
        <v>781</v>
      </c>
      <c r="E159" s="213" t="s">
        <v>478</v>
      </c>
      <c r="F159" s="213"/>
      <c r="G159" s="213"/>
      <c r="H159" s="213"/>
      <c r="I159" s="40" t="str">
        <f t="shared" si="11"/>
        <v>Ok!</v>
      </c>
      <c r="J159" s="38" t="str">
        <f t="shared" si="12"/>
        <v/>
      </c>
    </row>
    <row r="160" spans="1:10" ht="30">
      <c r="A160" s="213" t="s">
        <v>933</v>
      </c>
      <c r="B160" s="213">
        <v>89401</v>
      </c>
      <c r="C160" s="11" t="s">
        <v>119</v>
      </c>
      <c r="D160" s="214" t="s">
        <v>801</v>
      </c>
      <c r="E160" s="213" t="s">
        <v>478</v>
      </c>
      <c r="F160" s="213"/>
      <c r="G160" s="213"/>
      <c r="H160" s="213"/>
      <c r="I160" s="40" t="str">
        <f t="shared" si="11"/>
        <v>Ok!</v>
      </c>
      <c r="J160" s="38" t="str">
        <f t="shared" si="12"/>
        <v/>
      </c>
    </row>
    <row r="161" spans="1:10" ht="30">
      <c r="A161" s="213" t="s">
        <v>934</v>
      </c>
      <c r="B161" s="213">
        <v>89356</v>
      </c>
      <c r="C161" s="11" t="s">
        <v>119</v>
      </c>
      <c r="D161" s="214" t="s">
        <v>782</v>
      </c>
      <c r="E161" s="213" t="s">
        <v>478</v>
      </c>
      <c r="F161" s="213"/>
      <c r="G161" s="213"/>
      <c r="H161" s="213"/>
      <c r="I161" s="40" t="str">
        <f t="shared" si="11"/>
        <v>Ok!</v>
      </c>
      <c r="J161" s="38" t="str">
        <f t="shared" si="12"/>
        <v/>
      </c>
    </row>
    <row r="162" spans="1:10" ht="30">
      <c r="A162" s="213" t="s">
        <v>935</v>
      </c>
      <c r="B162" s="213">
        <v>89402</v>
      </c>
      <c r="C162" s="11" t="s">
        <v>119</v>
      </c>
      <c r="D162" s="214" t="s">
        <v>802</v>
      </c>
      <c r="E162" s="213" t="s">
        <v>478</v>
      </c>
      <c r="F162" s="213"/>
      <c r="G162" s="213"/>
      <c r="H162" s="213"/>
      <c r="I162" s="40" t="str">
        <f t="shared" si="11"/>
        <v>Ok!</v>
      </c>
      <c r="J162" s="38" t="str">
        <f t="shared" si="12"/>
        <v/>
      </c>
    </row>
    <row r="163" spans="1:10" ht="30">
      <c r="A163" s="213" t="s">
        <v>936</v>
      </c>
      <c r="B163" s="213">
        <v>89446</v>
      </c>
      <c r="C163" s="11" t="s">
        <v>119</v>
      </c>
      <c r="D163" s="214" t="s">
        <v>820</v>
      </c>
      <c r="E163" s="213" t="s">
        <v>478</v>
      </c>
      <c r="F163" s="213"/>
      <c r="G163" s="213"/>
      <c r="H163" s="213"/>
      <c r="I163" s="40" t="str">
        <f t="shared" si="11"/>
        <v>Ok!</v>
      </c>
      <c r="J163" s="38" t="str">
        <f t="shared" si="12"/>
        <v/>
      </c>
    </row>
    <row r="164" spans="1:10" ht="30">
      <c r="A164" s="213" t="s">
        <v>937</v>
      </c>
      <c r="B164" s="213">
        <v>89357</v>
      </c>
      <c r="C164" s="11" t="s">
        <v>119</v>
      </c>
      <c r="D164" s="214" t="s">
        <v>783</v>
      </c>
      <c r="E164" s="213" t="s">
        <v>478</v>
      </c>
      <c r="F164" s="213"/>
      <c r="G164" s="213"/>
      <c r="H164" s="213"/>
      <c r="I164" s="40" t="str">
        <f t="shared" si="11"/>
        <v>Ok!</v>
      </c>
      <c r="J164" s="38" t="str">
        <f t="shared" si="12"/>
        <v/>
      </c>
    </row>
    <row r="165" spans="1:10" ht="30">
      <c r="A165" s="213" t="s">
        <v>938</v>
      </c>
      <c r="B165" s="213">
        <v>89403</v>
      </c>
      <c r="C165" s="11" t="s">
        <v>119</v>
      </c>
      <c r="D165" s="214" t="s">
        <v>803</v>
      </c>
      <c r="E165" s="213" t="s">
        <v>478</v>
      </c>
      <c r="F165" s="213"/>
      <c r="G165" s="213"/>
      <c r="H165" s="213"/>
      <c r="I165" s="40" t="str">
        <f t="shared" si="11"/>
        <v>Ok!</v>
      </c>
      <c r="J165" s="38" t="str">
        <f t="shared" si="12"/>
        <v/>
      </c>
    </row>
    <row r="166" spans="1:10" ht="30">
      <c r="A166" s="213" t="s">
        <v>939</v>
      </c>
      <c r="B166" s="213">
        <v>89447</v>
      </c>
      <c r="C166" s="11" t="s">
        <v>119</v>
      </c>
      <c r="D166" s="214" t="s">
        <v>821</v>
      </c>
      <c r="E166" s="213" t="s">
        <v>478</v>
      </c>
      <c r="F166" s="213"/>
      <c r="G166" s="213"/>
      <c r="H166" s="213"/>
      <c r="I166" s="40" t="str">
        <f t="shared" si="11"/>
        <v>Ok!</v>
      </c>
      <c r="J166" s="38" t="str">
        <f t="shared" si="12"/>
        <v/>
      </c>
    </row>
    <row r="167" spans="1:10" ht="30">
      <c r="A167" s="213" t="s">
        <v>940</v>
      </c>
      <c r="B167" s="213">
        <v>89448</v>
      </c>
      <c r="C167" s="11" t="s">
        <v>119</v>
      </c>
      <c r="D167" s="214" t="s">
        <v>822</v>
      </c>
      <c r="E167" s="213" t="s">
        <v>478</v>
      </c>
      <c r="F167" s="213"/>
      <c r="G167" s="213"/>
      <c r="H167" s="213"/>
      <c r="I167" s="40" t="str">
        <f t="shared" si="11"/>
        <v>Ok!</v>
      </c>
      <c r="J167" s="38" t="str">
        <f t="shared" si="12"/>
        <v/>
      </c>
    </row>
    <row r="168" spans="1:10" ht="30">
      <c r="A168" s="213" t="s">
        <v>941</v>
      </c>
      <c r="B168" s="213">
        <v>89449</v>
      </c>
      <c r="C168" s="11" t="s">
        <v>119</v>
      </c>
      <c r="D168" s="214" t="s">
        <v>823</v>
      </c>
      <c r="E168" s="213" t="s">
        <v>478</v>
      </c>
      <c r="F168" s="213"/>
      <c r="G168" s="213"/>
      <c r="H168" s="213"/>
      <c r="I168" s="40" t="str">
        <f t="shared" si="11"/>
        <v>Ok!</v>
      </c>
      <c r="J168" s="38" t="str">
        <f t="shared" si="12"/>
        <v/>
      </c>
    </row>
    <row r="169" spans="1:10" ht="30">
      <c r="A169" s="213" t="s">
        <v>942</v>
      </c>
      <c r="B169" s="213">
        <v>89358</v>
      </c>
      <c r="C169" s="11" t="s">
        <v>119</v>
      </c>
      <c r="D169" s="214" t="s">
        <v>784</v>
      </c>
      <c r="E169" s="213" t="s">
        <v>0</v>
      </c>
      <c r="F169" s="213"/>
      <c r="G169" s="213"/>
      <c r="H169" s="213"/>
      <c r="I169" s="40" t="str">
        <f t="shared" si="11"/>
        <v>Ok!</v>
      </c>
      <c r="J169" s="38" t="str">
        <f t="shared" si="12"/>
        <v/>
      </c>
    </row>
    <row r="170" spans="1:10" ht="30">
      <c r="A170" s="213" t="s">
        <v>943</v>
      </c>
      <c r="B170" s="213">
        <v>89359</v>
      </c>
      <c r="C170" s="11" t="s">
        <v>119</v>
      </c>
      <c r="D170" s="214" t="s">
        <v>784</v>
      </c>
      <c r="E170" s="213" t="s">
        <v>0</v>
      </c>
      <c r="F170" s="213"/>
      <c r="G170" s="213"/>
      <c r="H170" s="213"/>
      <c r="I170" s="40" t="str">
        <f t="shared" si="11"/>
        <v>Ok!</v>
      </c>
      <c r="J170" s="38" t="str">
        <f t="shared" si="12"/>
        <v/>
      </c>
    </row>
    <row r="171" spans="1:10" ht="30">
      <c r="A171" s="213" t="s">
        <v>944</v>
      </c>
      <c r="B171" s="213">
        <v>89362</v>
      </c>
      <c r="C171" s="11" t="s">
        <v>119</v>
      </c>
      <c r="D171" s="214" t="s">
        <v>785</v>
      </c>
      <c r="E171" s="213" t="s">
        <v>0</v>
      </c>
      <c r="F171" s="213"/>
      <c r="G171" s="213"/>
      <c r="H171" s="213"/>
      <c r="I171" s="40" t="str">
        <f t="shared" si="11"/>
        <v>Ok!</v>
      </c>
      <c r="J171" s="38" t="str">
        <f t="shared" si="12"/>
        <v/>
      </c>
    </row>
    <row r="172" spans="1:10" ht="45">
      <c r="A172" s="213" t="s">
        <v>945</v>
      </c>
      <c r="B172" s="213">
        <v>89366</v>
      </c>
      <c r="C172" s="11" t="s">
        <v>119</v>
      </c>
      <c r="D172" s="214" t="s">
        <v>786</v>
      </c>
      <c r="E172" s="213" t="s">
        <v>0</v>
      </c>
      <c r="F172" s="213"/>
      <c r="G172" s="213"/>
      <c r="H172" s="213"/>
      <c r="I172" s="40" t="str">
        <f t="shared" si="11"/>
        <v>Ok!</v>
      </c>
      <c r="J172" s="38" t="str">
        <f t="shared" si="12"/>
        <v/>
      </c>
    </row>
    <row r="173" spans="1:10" ht="30">
      <c r="A173" s="213" t="s">
        <v>946</v>
      </c>
      <c r="B173" s="213">
        <v>89371</v>
      </c>
      <c r="C173" s="11" t="s">
        <v>119</v>
      </c>
      <c r="D173" s="214" t="s">
        <v>787</v>
      </c>
      <c r="E173" s="213" t="s">
        <v>0</v>
      </c>
      <c r="F173" s="213"/>
      <c r="G173" s="213"/>
      <c r="H173" s="213"/>
      <c r="I173" s="40" t="str">
        <f t="shared" si="11"/>
        <v>Ok!</v>
      </c>
      <c r="J173" s="38" t="str">
        <f t="shared" si="12"/>
        <v/>
      </c>
    </row>
    <row r="174" spans="1:10" ht="45">
      <c r="A174" s="213" t="s">
        <v>947</v>
      </c>
      <c r="B174" s="213">
        <v>89373</v>
      </c>
      <c r="C174" s="11" t="s">
        <v>119</v>
      </c>
      <c r="D174" s="214" t="s">
        <v>788</v>
      </c>
      <c r="E174" s="213" t="s">
        <v>0</v>
      </c>
      <c r="F174" s="213"/>
      <c r="G174" s="213"/>
      <c r="H174" s="213"/>
      <c r="I174" s="40" t="str">
        <f t="shared" si="11"/>
        <v>Ok!</v>
      </c>
      <c r="J174" s="38" t="str">
        <f t="shared" si="12"/>
        <v/>
      </c>
    </row>
    <row r="175" spans="1:10" ht="45">
      <c r="A175" s="213" t="s">
        <v>948</v>
      </c>
      <c r="B175" s="213">
        <v>89374</v>
      </c>
      <c r="C175" s="11" t="s">
        <v>119</v>
      </c>
      <c r="D175" s="214" t="s">
        <v>789</v>
      </c>
      <c r="E175" s="213" t="s">
        <v>0</v>
      </c>
      <c r="F175" s="213"/>
      <c r="G175" s="213"/>
      <c r="H175" s="213"/>
      <c r="I175" s="40" t="str">
        <f t="shared" si="11"/>
        <v>Ok!</v>
      </c>
      <c r="J175" s="38" t="str">
        <f t="shared" si="12"/>
        <v/>
      </c>
    </row>
    <row r="176" spans="1:10" ht="45">
      <c r="A176" s="213" t="s">
        <v>949</v>
      </c>
      <c r="B176" s="213">
        <v>89376</v>
      </c>
      <c r="C176" s="11" t="s">
        <v>119</v>
      </c>
      <c r="D176" s="214" t="s">
        <v>790</v>
      </c>
      <c r="E176" s="213" t="s">
        <v>0</v>
      </c>
      <c r="F176" s="213"/>
      <c r="G176" s="213"/>
      <c r="H176" s="213"/>
      <c r="I176" s="40" t="str">
        <f t="shared" si="11"/>
        <v>Ok!</v>
      </c>
      <c r="J176" s="38" t="str">
        <f t="shared" si="12"/>
        <v/>
      </c>
    </row>
    <row r="177" spans="1:10" ht="30">
      <c r="A177" s="213" t="s">
        <v>950</v>
      </c>
      <c r="B177" s="213">
        <v>89378</v>
      </c>
      <c r="C177" s="11" t="s">
        <v>119</v>
      </c>
      <c r="D177" s="214" t="s">
        <v>791</v>
      </c>
      <c r="E177" s="213" t="s">
        <v>0</v>
      </c>
      <c r="F177" s="213"/>
      <c r="G177" s="213"/>
      <c r="H177" s="213"/>
      <c r="I177" s="40" t="str">
        <f t="shared" si="11"/>
        <v>Ok!</v>
      </c>
      <c r="J177" s="38" t="str">
        <f t="shared" si="12"/>
        <v/>
      </c>
    </row>
    <row r="178" spans="1:10" ht="45">
      <c r="A178" s="213" t="s">
        <v>951</v>
      </c>
      <c r="B178" s="213">
        <v>89383</v>
      </c>
      <c r="C178" s="11" t="s">
        <v>119</v>
      </c>
      <c r="D178" s="214" t="s">
        <v>792</v>
      </c>
      <c r="E178" s="213" t="s">
        <v>0</v>
      </c>
      <c r="F178" s="213"/>
      <c r="G178" s="213"/>
      <c r="H178" s="213"/>
      <c r="I178" s="40" t="str">
        <f t="shared" si="11"/>
        <v>Ok!</v>
      </c>
      <c r="J178" s="38" t="str">
        <f t="shared" si="12"/>
        <v/>
      </c>
    </row>
    <row r="179" spans="1:10" ht="30">
      <c r="A179" s="213" t="s">
        <v>952</v>
      </c>
      <c r="B179" s="213">
        <v>89386</v>
      </c>
      <c r="C179" s="11" t="s">
        <v>119</v>
      </c>
      <c r="D179" s="214" t="s">
        <v>793</v>
      </c>
      <c r="E179" s="213" t="s">
        <v>0</v>
      </c>
      <c r="F179" s="213"/>
      <c r="G179" s="213"/>
      <c r="H179" s="213"/>
      <c r="I179" s="40" t="str">
        <f t="shared" si="11"/>
        <v>Ok!</v>
      </c>
      <c r="J179" s="38" t="str">
        <f t="shared" si="12"/>
        <v/>
      </c>
    </row>
    <row r="180" spans="1:10" ht="30">
      <c r="A180" s="213" t="s">
        <v>953</v>
      </c>
      <c r="B180" s="213">
        <v>89388</v>
      </c>
      <c r="C180" s="11" t="s">
        <v>119</v>
      </c>
      <c r="D180" s="214" t="s">
        <v>794</v>
      </c>
      <c r="E180" s="213" t="s">
        <v>0</v>
      </c>
      <c r="F180" s="213"/>
      <c r="G180" s="213"/>
      <c r="H180" s="213"/>
      <c r="I180" s="40" t="str">
        <f t="shared" si="11"/>
        <v>Ok!</v>
      </c>
      <c r="J180" s="38" t="str">
        <f t="shared" si="12"/>
        <v/>
      </c>
    </row>
    <row r="181" spans="1:10" ht="45">
      <c r="A181" s="213" t="s">
        <v>954</v>
      </c>
      <c r="B181" s="213">
        <v>89393</v>
      </c>
      <c r="C181" s="11" t="s">
        <v>119</v>
      </c>
      <c r="D181" s="214" t="s">
        <v>795</v>
      </c>
      <c r="E181" s="213" t="s">
        <v>0</v>
      </c>
      <c r="F181" s="213"/>
      <c r="G181" s="213"/>
      <c r="H181" s="213"/>
      <c r="I181" s="40" t="str">
        <f t="shared" si="11"/>
        <v>Ok!</v>
      </c>
      <c r="J181" s="38" t="str">
        <f t="shared" si="12"/>
        <v/>
      </c>
    </row>
    <row r="182" spans="1:10" ht="30">
      <c r="A182" s="213" t="s">
        <v>955</v>
      </c>
      <c r="B182" s="213">
        <v>89395</v>
      </c>
      <c r="C182" s="11" t="s">
        <v>119</v>
      </c>
      <c r="D182" s="214" t="s">
        <v>796</v>
      </c>
      <c r="E182" s="213" t="s">
        <v>0</v>
      </c>
      <c r="F182" s="213"/>
      <c r="G182" s="213"/>
      <c r="H182" s="213"/>
      <c r="I182" s="40" t="str">
        <f t="shared" si="11"/>
        <v>Ok!</v>
      </c>
      <c r="J182" s="38" t="str">
        <f t="shared" si="12"/>
        <v/>
      </c>
    </row>
    <row r="183" spans="1:10" ht="45">
      <c r="A183" s="213" t="s">
        <v>956</v>
      </c>
      <c r="B183" s="213">
        <v>89396</v>
      </c>
      <c r="C183" s="11" t="s">
        <v>119</v>
      </c>
      <c r="D183" s="214" t="s">
        <v>797</v>
      </c>
      <c r="E183" s="213" t="s">
        <v>0</v>
      </c>
      <c r="F183" s="213"/>
      <c r="G183" s="213"/>
      <c r="H183" s="213"/>
      <c r="I183" s="40" t="str">
        <f t="shared" si="11"/>
        <v>Ok!</v>
      </c>
      <c r="J183" s="38" t="str">
        <f t="shared" si="12"/>
        <v/>
      </c>
    </row>
    <row r="184" spans="1:10" ht="30">
      <c r="A184" s="213" t="s">
        <v>957</v>
      </c>
      <c r="B184" s="213">
        <v>89397</v>
      </c>
      <c r="C184" s="11" t="s">
        <v>119</v>
      </c>
      <c r="D184" s="214" t="s">
        <v>798</v>
      </c>
      <c r="E184" s="213" t="s">
        <v>0</v>
      </c>
      <c r="F184" s="213"/>
      <c r="G184" s="213"/>
      <c r="H184" s="213"/>
      <c r="I184" s="40" t="str">
        <f t="shared" si="11"/>
        <v>Ok!</v>
      </c>
      <c r="J184" s="38" t="str">
        <f t="shared" si="12"/>
        <v/>
      </c>
    </row>
    <row r="185" spans="1:10" ht="30">
      <c r="A185" s="213" t="s">
        <v>958</v>
      </c>
      <c r="B185" s="213">
        <v>89398</v>
      </c>
      <c r="C185" s="11" t="s">
        <v>119</v>
      </c>
      <c r="D185" s="214" t="s">
        <v>799</v>
      </c>
      <c r="E185" s="213" t="s">
        <v>0</v>
      </c>
      <c r="F185" s="213"/>
      <c r="G185" s="213"/>
      <c r="H185" s="213"/>
      <c r="I185" s="40" t="str">
        <f t="shared" si="11"/>
        <v>Ok!</v>
      </c>
      <c r="J185" s="38" t="str">
        <f t="shared" si="12"/>
        <v/>
      </c>
    </row>
    <row r="186" spans="1:10" ht="30">
      <c r="A186" s="213" t="s">
        <v>959</v>
      </c>
      <c r="B186" s="213">
        <v>89400</v>
      </c>
      <c r="C186" s="11" t="s">
        <v>119</v>
      </c>
      <c r="D186" s="214" t="s">
        <v>800</v>
      </c>
      <c r="E186" s="213" t="s">
        <v>0</v>
      </c>
      <c r="F186" s="213"/>
      <c r="G186" s="213"/>
      <c r="H186" s="213"/>
      <c r="I186" s="40" t="str">
        <f t="shared" si="11"/>
        <v>Ok!</v>
      </c>
      <c r="J186" s="38" t="str">
        <f t="shared" si="12"/>
        <v/>
      </c>
    </row>
    <row r="187" spans="1:10" ht="30">
      <c r="A187" s="213" t="s">
        <v>960</v>
      </c>
      <c r="B187" s="213">
        <v>89404</v>
      </c>
      <c r="C187" s="11" t="s">
        <v>119</v>
      </c>
      <c r="D187" s="214" t="s">
        <v>804</v>
      </c>
      <c r="E187" s="213" t="s">
        <v>0</v>
      </c>
      <c r="F187" s="213"/>
      <c r="G187" s="213"/>
      <c r="H187" s="213"/>
      <c r="I187" s="40" t="str">
        <f t="shared" si="11"/>
        <v>Ok!</v>
      </c>
      <c r="J187" s="38" t="str">
        <f t="shared" si="12"/>
        <v/>
      </c>
    </row>
    <row r="188" spans="1:10" ht="30">
      <c r="A188" s="213" t="s">
        <v>961</v>
      </c>
      <c r="B188" s="213">
        <v>89405</v>
      </c>
      <c r="C188" s="11" t="s">
        <v>119</v>
      </c>
      <c r="D188" s="214" t="s">
        <v>805</v>
      </c>
      <c r="E188" s="213" t="s">
        <v>0</v>
      </c>
      <c r="F188" s="213"/>
      <c r="G188" s="213"/>
      <c r="H188" s="213"/>
      <c r="I188" s="40" t="str">
        <f t="shared" si="11"/>
        <v>Ok!</v>
      </c>
      <c r="J188" s="38" t="str">
        <f t="shared" si="12"/>
        <v/>
      </c>
    </row>
    <row r="189" spans="1:10" ht="30">
      <c r="A189" s="213" t="s">
        <v>962</v>
      </c>
      <c r="B189" s="213">
        <v>89408</v>
      </c>
      <c r="C189" s="11" t="s">
        <v>119</v>
      </c>
      <c r="D189" s="214" t="s">
        <v>806</v>
      </c>
      <c r="E189" s="213" t="s">
        <v>0</v>
      </c>
      <c r="F189" s="213"/>
      <c r="G189" s="213"/>
      <c r="H189" s="213"/>
      <c r="I189" s="40" t="str">
        <f t="shared" si="11"/>
        <v>Ok!</v>
      </c>
      <c r="J189" s="38" t="str">
        <f t="shared" si="12"/>
        <v/>
      </c>
    </row>
    <row r="190" spans="1:10" ht="30">
      <c r="A190" s="213" t="s">
        <v>963</v>
      </c>
      <c r="B190" s="213">
        <v>89413</v>
      </c>
      <c r="C190" s="11" t="s">
        <v>119</v>
      </c>
      <c r="D190" s="214" t="s">
        <v>807</v>
      </c>
      <c r="E190" s="213" t="s">
        <v>0</v>
      </c>
      <c r="F190" s="213"/>
      <c r="G190" s="213"/>
      <c r="H190" s="213"/>
      <c r="I190" s="40" t="str">
        <f t="shared" si="11"/>
        <v>Ok!</v>
      </c>
      <c r="J190" s="38" t="str">
        <f t="shared" si="12"/>
        <v/>
      </c>
    </row>
    <row r="191" spans="1:10" ht="30">
      <c r="A191" s="213" t="s">
        <v>964</v>
      </c>
      <c r="B191" s="213">
        <v>89414</v>
      </c>
      <c r="C191" s="11" t="s">
        <v>119</v>
      </c>
      <c r="D191" s="214" t="s">
        <v>808</v>
      </c>
      <c r="E191" s="213" t="s">
        <v>0</v>
      </c>
      <c r="F191" s="213"/>
      <c r="G191" s="213"/>
      <c r="H191" s="213"/>
      <c r="I191" s="40" t="str">
        <f t="shared" si="11"/>
        <v>Ok!</v>
      </c>
      <c r="J191" s="38" t="str">
        <f t="shared" si="12"/>
        <v/>
      </c>
    </row>
    <row r="192" spans="1:10" ht="30">
      <c r="A192" s="213" t="s">
        <v>965</v>
      </c>
      <c r="B192" s="213">
        <v>89417</v>
      </c>
      <c r="C192" s="11" t="s">
        <v>119</v>
      </c>
      <c r="D192" s="214" t="s">
        <v>809</v>
      </c>
      <c r="E192" s="213" t="s">
        <v>0</v>
      </c>
      <c r="F192" s="213"/>
      <c r="G192" s="213"/>
      <c r="H192" s="213"/>
      <c r="I192" s="40" t="str">
        <f t="shared" si="11"/>
        <v>Ok!</v>
      </c>
      <c r="J192" s="38" t="str">
        <f t="shared" si="12"/>
        <v/>
      </c>
    </row>
    <row r="193" spans="1:10" ht="45">
      <c r="A193" s="213" t="s">
        <v>966</v>
      </c>
      <c r="B193" s="213">
        <v>89422</v>
      </c>
      <c r="C193" s="11" t="s">
        <v>119</v>
      </c>
      <c r="D193" s="214" t="s">
        <v>810</v>
      </c>
      <c r="E193" s="213" t="s">
        <v>0</v>
      </c>
      <c r="F193" s="213"/>
      <c r="G193" s="213"/>
      <c r="H193" s="213"/>
      <c r="I193" s="40" t="str">
        <f t="shared" si="11"/>
        <v>Ok!</v>
      </c>
      <c r="J193" s="38" t="str">
        <f t="shared" si="12"/>
        <v/>
      </c>
    </row>
    <row r="194" spans="1:10" ht="30">
      <c r="A194" s="213" t="s">
        <v>967</v>
      </c>
      <c r="B194" s="213">
        <v>89424</v>
      </c>
      <c r="C194" s="11" t="s">
        <v>119</v>
      </c>
      <c r="D194" s="214" t="s">
        <v>811</v>
      </c>
      <c r="E194" s="213" t="s">
        <v>0</v>
      </c>
      <c r="F194" s="213"/>
      <c r="G194" s="213"/>
      <c r="H194" s="213"/>
      <c r="I194" s="40" t="str">
        <f t="shared" si="11"/>
        <v>Ok!</v>
      </c>
      <c r="J194" s="38" t="str">
        <f t="shared" si="12"/>
        <v/>
      </c>
    </row>
    <row r="195" spans="1:10" ht="30">
      <c r="A195" s="213" t="s">
        <v>968</v>
      </c>
      <c r="B195" s="213">
        <v>89431</v>
      </c>
      <c r="C195" s="11" t="s">
        <v>119</v>
      </c>
      <c r="D195" s="214" t="s">
        <v>812</v>
      </c>
      <c r="E195" s="213" t="s">
        <v>0</v>
      </c>
      <c r="F195" s="213"/>
      <c r="G195" s="213"/>
      <c r="H195" s="213"/>
      <c r="I195" s="40" t="str">
        <f t="shared" si="11"/>
        <v>Ok!</v>
      </c>
      <c r="J195" s="38" t="str">
        <f t="shared" si="12"/>
        <v/>
      </c>
    </row>
    <row r="196" spans="1:10" ht="30">
      <c r="A196" s="213" t="s">
        <v>969</v>
      </c>
      <c r="B196" s="213">
        <v>89435</v>
      </c>
      <c r="C196" s="11" t="s">
        <v>119</v>
      </c>
      <c r="D196" s="214" t="s">
        <v>813</v>
      </c>
      <c r="E196" s="213" t="s">
        <v>0</v>
      </c>
      <c r="F196" s="213"/>
      <c r="G196" s="213"/>
      <c r="H196" s="213"/>
      <c r="I196" s="40" t="str">
        <f t="shared" si="11"/>
        <v>Ok!</v>
      </c>
      <c r="J196" s="38" t="str">
        <f t="shared" si="12"/>
        <v/>
      </c>
    </row>
    <row r="197" spans="1:10" ht="45">
      <c r="A197" s="213" t="s">
        <v>970</v>
      </c>
      <c r="B197" s="213">
        <v>89436</v>
      </c>
      <c r="C197" s="11" t="s">
        <v>119</v>
      </c>
      <c r="D197" s="214" t="s">
        <v>814</v>
      </c>
      <c r="E197" s="213" t="s">
        <v>0</v>
      </c>
      <c r="F197" s="213"/>
      <c r="G197" s="213"/>
      <c r="H197" s="213"/>
      <c r="I197" s="40" t="str">
        <f t="shared" si="11"/>
        <v>Ok!</v>
      </c>
      <c r="J197" s="38" t="str">
        <f t="shared" si="12"/>
        <v/>
      </c>
    </row>
    <row r="198" spans="1:10" ht="30">
      <c r="A198" s="213" t="s">
        <v>971</v>
      </c>
      <c r="B198" s="213">
        <v>89438</v>
      </c>
      <c r="C198" s="11" t="s">
        <v>119</v>
      </c>
      <c r="D198" s="214" t="s">
        <v>815</v>
      </c>
      <c r="E198" s="213" t="s">
        <v>0</v>
      </c>
      <c r="F198" s="213"/>
      <c r="G198" s="213"/>
      <c r="H198" s="213"/>
      <c r="I198" s="40" t="str">
        <f t="shared" si="11"/>
        <v>Ok!</v>
      </c>
      <c r="J198" s="38" t="str">
        <f t="shared" si="12"/>
        <v/>
      </c>
    </row>
    <row r="199" spans="1:10" ht="30">
      <c r="A199" s="213" t="s">
        <v>972</v>
      </c>
      <c r="B199" s="213">
        <v>89440</v>
      </c>
      <c r="C199" s="11" t="s">
        <v>119</v>
      </c>
      <c r="D199" s="214" t="s">
        <v>816</v>
      </c>
      <c r="E199" s="213" t="s">
        <v>0</v>
      </c>
      <c r="F199" s="213"/>
      <c r="G199" s="213"/>
      <c r="H199" s="213"/>
      <c r="I199" s="40" t="str">
        <f t="shared" si="11"/>
        <v>Ok!</v>
      </c>
      <c r="J199" s="38" t="str">
        <f t="shared" si="12"/>
        <v/>
      </c>
    </row>
    <row r="200" spans="1:10" ht="30">
      <c r="A200" s="213" t="s">
        <v>973</v>
      </c>
      <c r="B200" s="213">
        <v>89442</v>
      </c>
      <c r="C200" s="11" t="s">
        <v>119</v>
      </c>
      <c r="D200" s="214" t="s">
        <v>817</v>
      </c>
      <c r="E200" s="213" t="s">
        <v>0</v>
      </c>
      <c r="F200" s="213"/>
      <c r="G200" s="213"/>
      <c r="H200" s="213"/>
      <c r="I200" s="40" t="str">
        <f t="shared" si="11"/>
        <v>Ok!</v>
      </c>
      <c r="J200" s="38" t="str">
        <f t="shared" si="12"/>
        <v/>
      </c>
    </row>
    <row r="201" spans="1:10" ht="30">
      <c r="A201" s="213" t="s">
        <v>974</v>
      </c>
      <c r="B201" s="213">
        <v>89443</v>
      </c>
      <c r="C201" s="11" t="s">
        <v>119</v>
      </c>
      <c r="D201" s="214" t="s">
        <v>818</v>
      </c>
      <c r="E201" s="213" t="s">
        <v>0</v>
      </c>
      <c r="F201" s="213"/>
      <c r="G201" s="213"/>
      <c r="H201" s="213"/>
      <c r="I201" s="40" t="str">
        <f t="shared" si="11"/>
        <v>Ok!</v>
      </c>
      <c r="J201" s="38" t="str">
        <f t="shared" si="12"/>
        <v/>
      </c>
    </row>
    <row r="202" spans="1:10" ht="30">
      <c r="A202" s="213" t="s">
        <v>975</v>
      </c>
      <c r="B202" s="213">
        <v>89445</v>
      </c>
      <c r="C202" s="11" t="s">
        <v>119</v>
      </c>
      <c r="D202" s="214" t="s">
        <v>819</v>
      </c>
      <c r="E202" s="213" t="s">
        <v>0</v>
      </c>
      <c r="F202" s="213"/>
      <c r="G202" s="213"/>
      <c r="H202" s="213"/>
      <c r="I202" s="40" t="str">
        <f t="shared" si="11"/>
        <v>Ok!</v>
      </c>
      <c r="J202" s="38" t="str">
        <f t="shared" si="12"/>
        <v/>
      </c>
    </row>
    <row r="203" spans="1:10" ht="30">
      <c r="A203" s="213" t="s">
        <v>976</v>
      </c>
      <c r="B203" s="213">
        <v>89481</v>
      </c>
      <c r="C203" s="11" t="s">
        <v>119</v>
      </c>
      <c r="D203" s="214" t="s">
        <v>824</v>
      </c>
      <c r="E203" s="213" t="s">
        <v>0</v>
      </c>
      <c r="F203" s="213"/>
      <c r="G203" s="213"/>
      <c r="H203" s="213"/>
      <c r="I203" s="40" t="str">
        <f t="shared" si="11"/>
        <v>Ok!</v>
      </c>
      <c r="J203" s="38" t="str">
        <f t="shared" si="12"/>
        <v/>
      </c>
    </row>
    <row r="204" spans="1:10" ht="30">
      <c r="A204" s="213" t="s">
        <v>977</v>
      </c>
      <c r="B204" s="213">
        <v>89485</v>
      </c>
      <c r="C204" s="11" t="s">
        <v>119</v>
      </c>
      <c r="D204" s="214" t="s">
        <v>825</v>
      </c>
      <c r="E204" s="213" t="s">
        <v>0</v>
      </c>
      <c r="F204" s="213"/>
      <c r="G204" s="213"/>
      <c r="H204" s="213"/>
      <c r="I204" s="40" t="str">
        <f t="shared" si="11"/>
        <v>Ok!</v>
      </c>
      <c r="J204" s="38" t="str">
        <f t="shared" si="12"/>
        <v/>
      </c>
    </row>
    <row r="205" spans="1:10" ht="30">
      <c r="A205" s="213" t="s">
        <v>978</v>
      </c>
      <c r="B205" s="213">
        <v>89492</v>
      </c>
      <c r="C205" s="11" t="s">
        <v>119</v>
      </c>
      <c r="D205" s="214" t="s">
        <v>826</v>
      </c>
      <c r="E205" s="213" t="s">
        <v>0</v>
      </c>
      <c r="F205" s="213"/>
      <c r="G205" s="213"/>
      <c r="H205" s="213"/>
      <c r="I205" s="40" t="str">
        <f t="shared" si="11"/>
        <v>Ok!</v>
      </c>
      <c r="J205" s="38" t="str">
        <f t="shared" si="12"/>
        <v/>
      </c>
    </row>
    <row r="206" spans="1:10" ht="30">
      <c r="A206" s="213" t="s">
        <v>979</v>
      </c>
      <c r="B206" s="213">
        <v>89493</v>
      </c>
      <c r="C206" s="11" t="s">
        <v>119</v>
      </c>
      <c r="D206" s="214" t="s">
        <v>827</v>
      </c>
      <c r="E206" s="213" t="s">
        <v>0</v>
      </c>
      <c r="F206" s="213"/>
      <c r="G206" s="213"/>
      <c r="H206" s="213"/>
      <c r="I206" s="40" t="str">
        <f t="shared" si="11"/>
        <v>Ok!</v>
      </c>
      <c r="J206" s="38" t="str">
        <f t="shared" si="12"/>
        <v/>
      </c>
    </row>
    <row r="207" spans="1:10" ht="30">
      <c r="A207" s="213" t="s">
        <v>980</v>
      </c>
      <c r="B207" s="213">
        <v>89497</v>
      </c>
      <c r="C207" s="11" t="s">
        <v>119</v>
      </c>
      <c r="D207" s="214" t="s">
        <v>828</v>
      </c>
      <c r="E207" s="213" t="s">
        <v>0</v>
      </c>
      <c r="F207" s="213"/>
      <c r="G207" s="213"/>
      <c r="H207" s="213"/>
      <c r="I207" s="40" t="str">
        <f t="shared" si="11"/>
        <v>Ok!</v>
      </c>
      <c r="J207" s="38" t="str">
        <f t="shared" si="12"/>
        <v/>
      </c>
    </row>
    <row r="208" spans="1:10" ht="30">
      <c r="A208" s="213" t="s">
        <v>981</v>
      </c>
      <c r="B208" s="213">
        <v>89498</v>
      </c>
      <c r="C208" s="11" t="s">
        <v>119</v>
      </c>
      <c r="D208" s="214" t="s">
        <v>829</v>
      </c>
      <c r="E208" s="213" t="s">
        <v>0</v>
      </c>
      <c r="F208" s="213"/>
      <c r="G208" s="213"/>
      <c r="H208" s="213"/>
      <c r="I208" s="40" t="str">
        <f t="shared" si="11"/>
        <v>Ok!</v>
      </c>
      <c r="J208" s="38" t="str">
        <f t="shared" si="12"/>
        <v/>
      </c>
    </row>
    <row r="209" spans="1:10" ht="30">
      <c r="A209" s="213" t="s">
        <v>982</v>
      </c>
      <c r="B209" s="213">
        <v>89501</v>
      </c>
      <c r="C209" s="11" t="s">
        <v>119</v>
      </c>
      <c r="D209" s="214" t="s">
        <v>830</v>
      </c>
      <c r="E209" s="213" t="s">
        <v>0</v>
      </c>
      <c r="F209" s="213"/>
      <c r="G209" s="213"/>
      <c r="H209" s="213"/>
      <c r="I209" s="40" t="str">
        <f t="shared" si="11"/>
        <v>Ok!</v>
      </c>
      <c r="J209" s="38" t="str">
        <f t="shared" si="12"/>
        <v/>
      </c>
    </row>
    <row r="210" spans="1:10" ht="30">
      <c r="A210" s="213" t="s">
        <v>983</v>
      </c>
      <c r="B210" s="213">
        <v>89502</v>
      </c>
      <c r="C210" s="11" t="s">
        <v>119</v>
      </c>
      <c r="D210" s="214" t="s">
        <v>831</v>
      </c>
      <c r="E210" s="213" t="s">
        <v>0</v>
      </c>
      <c r="F210" s="213"/>
      <c r="G210" s="213"/>
      <c r="H210" s="213"/>
      <c r="I210" s="40" t="str">
        <f t="shared" si="11"/>
        <v>Ok!</v>
      </c>
      <c r="J210" s="38" t="str">
        <f t="shared" si="12"/>
        <v/>
      </c>
    </row>
    <row r="211" spans="1:10" ht="30">
      <c r="A211" s="213" t="s">
        <v>984</v>
      </c>
      <c r="B211" s="213">
        <v>89505</v>
      </c>
      <c r="C211" s="11" t="s">
        <v>119</v>
      </c>
      <c r="D211" s="214" t="s">
        <v>832</v>
      </c>
      <c r="E211" s="213" t="s">
        <v>0</v>
      </c>
      <c r="F211" s="213"/>
      <c r="G211" s="213"/>
      <c r="H211" s="213"/>
      <c r="I211" s="40" t="str">
        <f t="shared" si="11"/>
        <v>Ok!</v>
      </c>
      <c r="J211" s="38" t="str">
        <f t="shared" si="12"/>
        <v/>
      </c>
    </row>
    <row r="212" spans="1:10" ht="30">
      <c r="A212" s="213" t="s">
        <v>985</v>
      </c>
      <c r="B212" s="213">
        <v>89528</v>
      </c>
      <c r="C212" s="11" t="s">
        <v>119</v>
      </c>
      <c r="D212" s="214" t="s">
        <v>836</v>
      </c>
      <c r="E212" s="213" t="s">
        <v>0</v>
      </c>
      <c r="F212" s="213"/>
      <c r="G212" s="213"/>
      <c r="H212" s="213"/>
      <c r="I212" s="40" t="str">
        <f t="shared" si="11"/>
        <v>Ok!</v>
      </c>
      <c r="J212" s="38" t="str">
        <f t="shared" si="12"/>
        <v/>
      </c>
    </row>
    <row r="213" spans="1:10" ht="30">
      <c r="A213" s="213" t="s">
        <v>986</v>
      </c>
      <c r="B213" s="213">
        <v>89532</v>
      </c>
      <c r="C213" s="11" t="s">
        <v>119</v>
      </c>
      <c r="D213" s="214" t="s">
        <v>838</v>
      </c>
      <c r="E213" s="213" t="s">
        <v>0</v>
      </c>
      <c r="F213" s="213"/>
      <c r="G213" s="213"/>
      <c r="H213" s="213"/>
      <c r="I213" s="40" t="str">
        <f t="shared" si="11"/>
        <v>Ok!</v>
      </c>
      <c r="J213" s="38" t="str">
        <f t="shared" si="12"/>
        <v/>
      </c>
    </row>
    <row r="214" spans="1:10" ht="30">
      <c r="A214" s="213" t="s">
        <v>987</v>
      </c>
      <c r="B214" s="213">
        <v>89541</v>
      </c>
      <c r="C214" s="11" t="s">
        <v>119</v>
      </c>
      <c r="D214" s="214" t="s">
        <v>839</v>
      </c>
      <c r="E214" s="213" t="s">
        <v>0</v>
      </c>
      <c r="F214" s="213"/>
      <c r="G214" s="213"/>
      <c r="H214" s="213"/>
      <c r="I214" s="40" t="str">
        <f t="shared" si="11"/>
        <v>Ok!</v>
      </c>
      <c r="J214" s="38" t="str">
        <f t="shared" si="12"/>
        <v/>
      </c>
    </row>
    <row r="215" spans="1:10" ht="45">
      <c r="A215" s="213" t="s">
        <v>988</v>
      </c>
      <c r="B215" s="213">
        <v>89553</v>
      </c>
      <c r="C215" s="11" t="s">
        <v>119</v>
      </c>
      <c r="D215" s="214" t="s">
        <v>841</v>
      </c>
      <c r="E215" s="213" t="s">
        <v>0</v>
      </c>
      <c r="F215" s="213"/>
      <c r="G215" s="213"/>
      <c r="H215" s="213"/>
      <c r="I215" s="40" t="str">
        <f t="shared" si="11"/>
        <v>Ok!</v>
      </c>
      <c r="J215" s="38" t="str">
        <f t="shared" si="12"/>
        <v/>
      </c>
    </row>
    <row r="216" spans="1:10" ht="30">
      <c r="A216" s="213" t="s">
        <v>989</v>
      </c>
      <c r="B216" s="213">
        <v>89558</v>
      </c>
      <c r="C216" s="11" t="s">
        <v>119</v>
      </c>
      <c r="D216" s="214" t="s">
        <v>844</v>
      </c>
      <c r="E216" s="213" t="s">
        <v>0</v>
      </c>
      <c r="F216" s="213"/>
      <c r="G216" s="213"/>
      <c r="H216" s="213"/>
      <c r="I216" s="40" t="str">
        <f t="shared" si="11"/>
        <v>Ok!</v>
      </c>
      <c r="J216" s="38" t="str">
        <f t="shared" si="12"/>
        <v/>
      </c>
    </row>
    <row r="217" spans="1:10" ht="30">
      <c r="A217" s="213" t="s">
        <v>990</v>
      </c>
      <c r="B217" s="213">
        <v>89562</v>
      </c>
      <c r="C217" s="11" t="s">
        <v>119</v>
      </c>
      <c r="D217" s="214" t="s">
        <v>846</v>
      </c>
      <c r="E217" s="213" t="s">
        <v>0</v>
      </c>
      <c r="F217" s="213"/>
      <c r="G217" s="213"/>
      <c r="H217" s="213"/>
      <c r="I217" s="40" t="str">
        <f t="shared" si="11"/>
        <v>Ok!</v>
      </c>
      <c r="J217" s="38" t="str">
        <f t="shared" si="12"/>
        <v/>
      </c>
    </row>
    <row r="218" spans="1:10" ht="30">
      <c r="A218" s="213" t="s">
        <v>991</v>
      </c>
      <c r="B218" s="213">
        <v>89568</v>
      </c>
      <c r="C218" s="11" t="s">
        <v>119</v>
      </c>
      <c r="D218" s="214" t="s">
        <v>847</v>
      </c>
      <c r="E218" s="213" t="s">
        <v>0</v>
      </c>
      <c r="F218" s="213"/>
      <c r="G218" s="213"/>
      <c r="H218" s="213"/>
      <c r="I218" s="40" t="str">
        <f t="shared" si="11"/>
        <v>Ok!</v>
      </c>
      <c r="J218" s="38" t="str">
        <f t="shared" si="12"/>
        <v/>
      </c>
    </row>
    <row r="219" spans="1:10" ht="45">
      <c r="A219" s="213" t="s">
        <v>992</v>
      </c>
      <c r="B219" s="213">
        <v>89570</v>
      </c>
      <c r="C219" s="11" t="s">
        <v>119</v>
      </c>
      <c r="D219" s="214" t="s">
        <v>848</v>
      </c>
      <c r="E219" s="213" t="s">
        <v>0</v>
      </c>
      <c r="F219" s="213"/>
      <c r="G219" s="213"/>
      <c r="H219" s="213"/>
      <c r="I219" s="40" t="str">
        <f t="shared" ref="I219:I282" si="13">IF(ISBLANK(C219),"",IF(C219="sinapi","Ok!","Verificar!"))</f>
        <v>Ok!</v>
      </c>
      <c r="J219" s="38" t="str">
        <f t="shared" ref="J219:J282" si="14">IF(ISBLANK(G219),"",(IF(G219&lt;&gt;0,"Ok!","Verificar!")))</f>
        <v/>
      </c>
    </row>
    <row r="220" spans="1:10" ht="45">
      <c r="A220" s="213" t="s">
        <v>993</v>
      </c>
      <c r="B220" s="213">
        <v>89572</v>
      </c>
      <c r="C220" s="11" t="s">
        <v>119</v>
      </c>
      <c r="D220" s="214" t="s">
        <v>849</v>
      </c>
      <c r="E220" s="213" t="s">
        <v>0</v>
      </c>
      <c r="F220" s="213"/>
      <c r="G220" s="213"/>
      <c r="H220" s="213"/>
      <c r="I220" s="40" t="str">
        <f t="shared" si="13"/>
        <v>Ok!</v>
      </c>
      <c r="J220" s="38" t="str">
        <f t="shared" si="14"/>
        <v/>
      </c>
    </row>
    <row r="221" spans="1:10" ht="30">
      <c r="A221" s="213" t="s">
        <v>994</v>
      </c>
      <c r="B221" s="213">
        <v>89575</v>
      </c>
      <c r="C221" s="11" t="s">
        <v>119</v>
      </c>
      <c r="D221" s="214" t="s">
        <v>850</v>
      </c>
      <c r="E221" s="213" t="s">
        <v>0</v>
      </c>
      <c r="F221" s="213"/>
      <c r="G221" s="213"/>
      <c r="H221" s="213"/>
      <c r="I221" s="40" t="str">
        <f t="shared" si="13"/>
        <v>Ok!</v>
      </c>
      <c r="J221" s="38" t="str">
        <f t="shared" si="14"/>
        <v/>
      </c>
    </row>
    <row r="222" spans="1:10" ht="30">
      <c r="A222" s="213" t="s">
        <v>995</v>
      </c>
      <c r="B222" s="213">
        <v>89594</v>
      </c>
      <c r="C222" s="11" t="s">
        <v>119</v>
      </c>
      <c r="D222" s="214" t="s">
        <v>857</v>
      </c>
      <c r="E222" s="213" t="s">
        <v>0</v>
      </c>
      <c r="F222" s="213"/>
      <c r="G222" s="213"/>
      <c r="H222" s="213"/>
      <c r="I222" s="40" t="str">
        <f t="shared" si="13"/>
        <v>Ok!</v>
      </c>
      <c r="J222" s="38" t="str">
        <f t="shared" si="14"/>
        <v/>
      </c>
    </row>
    <row r="223" spans="1:10" ht="45">
      <c r="A223" s="213" t="s">
        <v>996</v>
      </c>
      <c r="B223" s="213">
        <v>89596</v>
      </c>
      <c r="C223" s="11" t="s">
        <v>119</v>
      </c>
      <c r="D223" s="214" t="s">
        <v>858</v>
      </c>
      <c r="E223" s="213" t="s">
        <v>0</v>
      </c>
      <c r="F223" s="213"/>
      <c r="G223" s="213"/>
      <c r="H223" s="213"/>
      <c r="I223" s="40" t="str">
        <f t="shared" si="13"/>
        <v>Ok!</v>
      </c>
      <c r="J223" s="38" t="str">
        <f t="shared" si="14"/>
        <v/>
      </c>
    </row>
    <row r="224" spans="1:10" ht="30">
      <c r="A224" s="213" t="s">
        <v>997</v>
      </c>
      <c r="B224" s="213">
        <v>89597</v>
      </c>
      <c r="C224" s="11" t="s">
        <v>119</v>
      </c>
      <c r="D224" s="214" t="s">
        <v>859</v>
      </c>
      <c r="E224" s="213" t="s">
        <v>0</v>
      </c>
      <c r="F224" s="213"/>
      <c r="G224" s="213"/>
      <c r="H224" s="213"/>
      <c r="I224" s="40" t="str">
        <f t="shared" si="13"/>
        <v>Ok!</v>
      </c>
      <c r="J224" s="38" t="str">
        <f t="shared" si="14"/>
        <v/>
      </c>
    </row>
    <row r="225" spans="1:10" ht="45">
      <c r="A225" s="213" t="s">
        <v>998</v>
      </c>
      <c r="B225" s="213">
        <v>89610</v>
      </c>
      <c r="C225" s="11" t="s">
        <v>119</v>
      </c>
      <c r="D225" s="214" t="s">
        <v>861</v>
      </c>
      <c r="E225" s="213" t="s">
        <v>0</v>
      </c>
      <c r="F225" s="213"/>
      <c r="G225" s="213"/>
      <c r="H225" s="213"/>
      <c r="I225" s="40" t="str">
        <f t="shared" si="13"/>
        <v>Ok!</v>
      </c>
      <c r="J225" s="38" t="str">
        <f t="shared" si="14"/>
        <v/>
      </c>
    </row>
    <row r="226" spans="1:10" ht="30">
      <c r="A226" s="213" t="s">
        <v>999</v>
      </c>
      <c r="B226" s="213">
        <v>89620</v>
      </c>
      <c r="C226" s="11" t="s">
        <v>119</v>
      </c>
      <c r="D226" s="214" t="s">
        <v>862</v>
      </c>
      <c r="E226" s="213" t="s">
        <v>0</v>
      </c>
      <c r="F226" s="213"/>
      <c r="G226" s="213"/>
      <c r="H226" s="213"/>
      <c r="I226" s="40" t="str">
        <f t="shared" si="13"/>
        <v>Ok!</v>
      </c>
      <c r="J226" s="38" t="str">
        <f t="shared" si="14"/>
        <v/>
      </c>
    </row>
    <row r="227" spans="1:10" ht="30">
      <c r="A227" s="213" t="s">
        <v>1000</v>
      </c>
      <c r="B227" s="213">
        <v>89622</v>
      </c>
      <c r="C227" s="11" t="s">
        <v>119</v>
      </c>
      <c r="D227" s="214" t="s">
        <v>863</v>
      </c>
      <c r="E227" s="213" t="s">
        <v>0</v>
      </c>
      <c r="F227" s="213"/>
      <c r="G227" s="213"/>
      <c r="H227" s="213"/>
      <c r="I227" s="40" t="str">
        <f t="shared" si="13"/>
        <v>Ok!</v>
      </c>
      <c r="J227" s="38" t="str">
        <f t="shared" si="14"/>
        <v/>
      </c>
    </row>
    <row r="228" spans="1:10" ht="30">
      <c r="A228" s="213" t="s">
        <v>1001</v>
      </c>
      <c r="B228" s="213">
        <v>89623</v>
      </c>
      <c r="C228" s="11" t="s">
        <v>119</v>
      </c>
      <c r="D228" s="214" t="s">
        <v>864</v>
      </c>
      <c r="E228" s="213" t="s">
        <v>0</v>
      </c>
      <c r="F228" s="213"/>
      <c r="G228" s="213"/>
      <c r="H228" s="213"/>
      <c r="I228" s="40" t="str">
        <f t="shared" si="13"/>
        <v>Ok!</v>
      </c>
      <c r="J228" s="38" t="str">
        <f t="shared" si="14"/>
        <v/>
      </c>
    </row>
    <row r="229" spans="1:10" ht="30">
      <c r="A229" s="213" t="s">
        <v>1002</v>
      </c>
      <c r="B229" s="213">
        <v>89624</v>
      </c>
      <c r="C229" s="11" t="s">
        <v>119</v>
      </c>
      <c r="D229" s="214" t="s">
        <v>865</v>
      </c>
      <c r="E229" s="213" t="s">
        <v>0</v>
      </c>
      <c r="F229" s="213"/>
      <c r="G229" s="213"/>
      <c r="H229" s="213"/>
      <c r="I229" s="40" t="str">
        <f t="shared" si="13"/>
        <v>Ok!</v>
      </c>
      <c r="J229" s="38" t="str">
        <f t="shared" si="14"/>
        <v/>
      </c>
    </row>
    <row r="230" spans="1:10" ht="30">
      <c r="A230" s="213" t="s">
        <v>1003</v>
      </c>
      <c r="B230" s="213">
        <v>89625</v>
      </c>
      <c r="C230" s="11" t="s">
        <v>119</v>
      </c>
      <c r="D230" s="214" t="s">
        <v>866</v>
      </c>
      <c r="E230" s="213" t="s">
        <v>0</v>
      </c>
      <c r="F230" s="213"/>
      <c r="G230" s="213"/>
      <c r="H230" s="213"/>
      <c r="I230" s="40" t="str">
        <f t="shared" si="13"/>
        <v>Ok!</v>
      </c>
      <c r="J230" s="38" t="str">
        <f t="shared" si="14"/>
        <v/>
      </c>
    </row>
    <row r="231" spans="1:10" ht="30">
      <c r="A231" s="213" t="s">
        <v>1004</v>
      </c>
      <c r="B231" s="213">
        <v>89626</v>
      </c>
      <c r="C231" s="11" t="s">
        <v>119</v>
      </c>
      <c r="D231" s="214" t="s">
        <v>867</v>
      </c>
      <c r="E231" s="213" t="s">
        <v>0</v>
      </c>
      <c r="F231" s="213"/>
      <c r="G231" s="213"/>
      <c r="H231" s="213"/>
      <c r="I231" s="40" t="str">
        <f t="shared" si="13"/>
        <v>Ok!</v>
      </c>
      <c r="J231" s="38" t="str">
        <f t="shared" si="14"/>
        <v/>
      </c>
    </row>
    <row r="232" spans="1:10" ht="30">
      <c r="A232" s="213" t="s">
        <v>1005</v>
      </c>
      <c r="B232" s="213">
        <v>89627</v>
      </c>
      <c r="C232" s="11" t="s">
        <v>119</v>
      </c>
      <c r="D232" s="214" t="s">
        <v>868</v>
      </c>
      <c r="E232" s="213" t="s">
        <v>0</v>
      </c>
      <c r="F232" s="213"/>
      <c r="G232" s="213"/>
      <c r="H232" s="213"/>
      <c r="I232" s="40" t="str">
        <f t="shared" si="13"/>
        <v>Ok!</v>
      </c>
      <c r="J232" s="38" t="str">
        <f t="shared" si="14"/>
        <v/>
      </c>
    </row>
    <row r="233" spans="1:10" ht="15.75" customHeight="1">
      <c r="A233" s="209" t="s">
        <v>133</v>
      </c>
      <c r="B233" s="210" t="s">
        <v>930</v>
      </c>
      <c r="C233" s="211"/>
      <c r="D233" s="211"/>
      <c r="E233" s="211"/>
      <c r="F233" s="211"/>
      <c r="G233" s="211"/>
      <c r="H233" s="212"/>
      <c r="I233" s="40" t="str">
        <f t="shared" si="13"/>
        <v/>
      </c>
      <c r="J233" s="38" t="str">
        <f t="shared" si="14"/>
        <v/>
      </c>
    </row>
    <row r="234" spans="1:10" ht="30">
      <c r="A234" s="213" t="s">
        <v>1006</v>
      </c>
      <c r="B234" s="213">
        <v>89509</v>
      </c>
      <c r="C234" s="11" t="s">
        <v>119</v>
      </c>
      <c r="D234" s="214" t="s">
        <v>833</v>
      </c>
      <c r="E234" s="213" t="s">
        <v>478</v>
      </c>
      <c r="F234" s="213"/>
      <c r="G234" s="213"/>
      <c r="H234" s="213"/>
      <c r="I234" s="40" t="str">
        <f t="shared" si="13"/>
        <v>Ok!</v>
      </c>
      <c r="J234" s="38" t="str">
        <f t="shared" si="14"/>
        <v/>
      </c>
    </row>
    <row r="235" spans="1:10" ht="30">
      <c r="A235" s="213" t="s">
        <v>1007</v>
      </c>
      <c r="B235" s="213">
        <v>89511</v>
      </c>
      <c r="C235" s="11" t="s">
        <v>119</v>
      </c>
      <c r="D235" s="214" t="s">
        <v>767</v>
      </c>
      <c r="E235" s="213" t="s">
        <v>478</v>
      </c>
      <c r="F235" s="213"/>
      <c r="G235" s="213"/>
      <c r="H235" s="213"/>
      <c r="I235" s="40" t="str">
        <f t="shared" si="13"/>
        <v>Ok!</v>
      </c>
      <c r="J235" s="38" t="str">
        <f t="shared" si="14"/>
        <v/>
      </c>
    </row>
    <row r="236" spans="1:10" ht="30">
      <c r="A236" s="213" t="s">
        <v>1008</v>
      </c>
      <c r="B236" s="213">
        <v>89512</v>
      </c>
      <c r="C236" s="11" t="s">
        <v>119</v>
      </c>
      <c r="D236" s="214" t="s">
        <v>768</v>
      </c>
      <c r="E236" s="213" t="s">
        <v>478</v>
      </c>
      <c r="F236" s="213"/>
      <c r="G236" s="213"/>
      <c r="H236" s="213"/>
      <c r="I236" s="40" t="str">
        <f t="shared" si="13"/>
        <v>Ok!</v>
      </c>
      <c r="J236" s="38" t="str">
        <f t="shared" si="14"/>
        <v/>
      </c>
    </row>
    <row r="237" spans="1:10" ht="30">
      <c r="A237" s="213" t="s">
        <v>1009</v>
      </c>
      <c r="B237" s="213">
        <v>89576</v>
      </c>
      <c r="C237" s="11" t="s">
        <v>119</v>
      </c>
      <c r="D237" s="214" t="s">
        <v>769</v>
      </c>
      <c r="E237" s="213" t="s">
        <v>478</v>
      </c>
      <c r="F237" s="213"/>
      <c r="G237" s="213"/>
      <c r="H237" s="213"/>
      <c r="I237" s="40" t="str">
        <f t="shared" si="13"/>
        <v>Ok!</v>
      </c>
      <c r="J237" s="38" t="str">
        <f t="shared" si="14"/>
        <v/>
      </c>
    </row>
    <row r="238" spans="1:10" ht="30">
      <c r="A238" s="213" t="s">
        <v>1010</v>
      </c>
      <c r="B238" s="213">
        <v>89578</v>
      </c>
      <c r="C238" s="11" t="s">
        <v>119</v>
      </c>
      <c r="D238" s="214" t="s">
        <v>770</v>
      </c>
      <c r="E238" s="213" t="s">
        <v>478</v>
      </c>
      <c r="F238" s="213"/>
      <c r="G238" s="213"/>
      <c r="H238" s="213"/>
      <c r="I238" s="40" t="str">
        <f t="shared" si="13"/>
        <v>Ok!</v>
      </c>
      <c r="J238" s="38" t="str">
        <f t="shared" si="14"/>
        <v/>
      </c>
    </row>
    <row r="239" spans="1:10" ht="30">
      <c r="A239" s="213" t="s">
        <v>1011</v>
      </c>
      <c r="B239" s="213">
        <v>89580</v>
      </c>
      <c r="C239" s="11" t="s">
        <v>119</v>
      </c>
      <c r="D239" s="214" t="s">
        <v>771</v>
      </c>
      <c r="E239" s="213" t="s">
        <v>478</v>
      </c>
      <c r="F239" s="213"/>
      <c r="G239" s="213"/>
      <c r="H239" s="213"/>
      <c r="I239" s="40" t="str">
        <f t="shared" si="13"/>
        <v>Ok!</v>
      </c>
      <c r="J239" s="38" t="str">
        <f t="shared" si="14"/>
        <v/>
      </c>
    </row>
    <row r="240" spans="1:10" ht="45">
      <c r="A240" s="213" t="s">
        <v>1012</v>
      </c>
      <c r="B240" s="213">
        <v>89522</v>
      </c>
      <c r="C240" s="11" t="s">
        <v>119</v>
      </c>
      <c r="D240" s="214" t="s">
        <v>834</v>
      </c>
      <c r="E240" s="213" t="s">
        <v>0</v>
      </c>
      <c r="F240" s="213"/>
      <c r="G240" s="213"/>
      <c r="H240" s="213"/>
      <c r="I240" s="40" t="str">
        <f t="shared" si="13"/>
        <v>Ok!</v>
      </c>
      <c r="J240" s="38" t="str">
        <f t="shared" si="14"/>
        <v/>
      </c>
    </row>
    <row r="241" spans="1:10" ht="45">
      <c r="A241" s="213" t="s">
        <v>1013</v>
      </c>
      <c r="B241" s="213">
        <v>89524</v>
      </c>
      <c r="C241" s="11" t="s">
        <v>119</v>
      </c>
      <c r="D241" s="214" t="s">
        <v>835</v>
      </c>
      <c r="E241" s="213" t="s">
        <v>0</v>
      </c>
      <c r="F241" s="213"/>
      <c r="G241" s="213"/>
      <c r="H241" s="213"/>
      <c r="I241" s="40" t="str">
        <f t="shared" si="13"/>
        <v>Ok!</v>
      </c>
      <c r="J241" s="38" t="str">
        <f t="shared" si="14"/>
        <v/>
      </c>
    </row>
    <row r="242" spans="1:10" ht="45">
      <c r="A242" s="213" t="s">
        <v>1014</v>
      </c>
      <c r="B242" s="213">
        <v>89529</v>
      </c>
      <c r="C242" s="11" t="s">
        <v>119</v>
      </c>
      <c r="D242" s="214" t="s">
        <v>837</v>
      </c>
      <c r="E242" s="213" t="s">
        <v>0</v>
      </c>
      <c r="F242" s="213"/>
      <c r="G242" s="213"/>
      <c r="H242" s="213"/>
      <c r="I242" s="40" t="str">
        <f t="shared" si="13"/>
        <v>Ok!</v>
      </c>
      <c r="J242" s="38" t="str">
        <f t="shared" si="14"/>
        <v/>
      </c>
    </row>
    <row r="243" spans="1:10" ht="45">
      <c r="A243" s="213" t="s">
        <v>1015</v>
      </c>
      <c r="B243" s="213">
        <v>89547</v>
      </c>
      <c r="C243" s="11" t="s">
        <v>119</v>
      </c>
      <c r="D243" s="214" t="s">
        <v>840</v>
      </c>
      <c r="E243" s="213" t="s">
        <v>0</v>
      </c>
      <c r="F243" s="213"/>
      <c r="G243" s="213"/>
      <c r="H243" s="213"/>
      <c r="I243" s="40" t="str">
        <f t="shared" si="13"/>
        <v>Ok!</v>
      </c>
      <c r="J243" s="38" t="str">
        <f t="shared" si="14"/>
        <v/>
      </c>
    </row>
    <row r="244" spans="1:10" ht="45">
      <c r="A244" s="213" t="s">
        <v>1016</v>
      </c>
      <c r="B244" s="213">
        <v>89554</v>
      </c>
      <c r="C244" s="11" t="s">
        <v>119</v>
      </c>
      <c r="D244" s="214" t="s">
        <v>842</v>
      </c>
      <c r="E244" s="213" t="s">
        <v>0</v>
      </c>
      <c r="F244" s="213"/>
      <c r="G244" s="213"/>
      <c r="H244" s="213"/>
      <c r="I244" s="40" t="str">
        <f t="shared" si="13"/>
        <v>Ok!</v>
      </c>
      <c r="J244" s="38" t="str">
        <f t="shared" si="14"/>
        <v/>
      </c>
    </row>
    <row r="245" spans="1:10" ht="45">
      <c r="A245" s="213" t="s">
        <v>1017</v>
      </c>
      <c r="B245" s="213">
        <v>89557</v>
      </c>
      <c r="C245" s="11" t="s">
        <v>119</v>
      </c>
      <c r="D245" s="214" t="s">
        <v>843</v>
      </c>
      <c r="E245" s="213" t="s">
        <v>0</v>
      </c>
      <c r="F245" s="213"/>
      <c r="G245" s="213"/>
      <c r="H245" s="213"/>
      <c r="I245" s="40" t="str">
        <f t="shared" si="13"/>
        <v>Ok!</v>
      </c>
      <c r="J245" s="38" t="str">
        <f t="shared" si="14"/>
        <v/>
      </c>
    </row>
    <row r="246" spans="1:10" ht="45">
      <c r="A246" s="213" t="s">
        <v>1018</v>
      </c>
      <c r="B246" s="213">
        <v>89559</v>
      </c>
      <c r="C246" s="11" t="s">
        <v>119</v>
      </c>
      <c r="D246" s="214" t="s">
        <v>845</v>
      </c>
      <c r="E246" s="213" t="s">
        <v>0</v>
      </c>
      <c r="F246" s="213"/>
      <c r="G246" s="213"/>
      <c r="H246" s="213"/>
      <c r="I246" s="40" t="str">
        <f t="shared" si="13"/>
        <v>Ok!</v>
      </c>
      <c r="J246" s="38" t="str">
        <f t="shared" si="14"/>
        <v/>
      </c>
    </row>
    <row r="247" spans="1:10" ht="45">
      <c r="A247" s="213" t="s">
        <v>1019</v>
      </c>
      <c r="B247" s="213">
        <v>89581</v>
      </c>
      <c r="C247" s="11" t="s">
        <v>119</v>
      </c>
      <c r="D247" s="214" t="s">
        <v>851</v>
      </c>
      <c r="E247" s="213" t="s">
        <v>0</v>
      </c>
      <c r="F247" s="213"/>
      <c r="G247" s="213"/>
      <c r="H247" s="213"/>
      <c r="I247" s="40" t="str">
        <f t="shared" si="13"/>
        <v>Ok!</v>
      </c>
      <c r="J247" s="38" t="str">
        <f t="shared" si="14"/>
        <v/>
      </c>
    </row>
    <row r="248" spans="1:10" ht="45">
      <c r="A248" s="213" t="s">
        <v>1020</v>
      </c>
      <c r="B248" s="213">
        <v>89582</v>
      </c>
      <c r="C248" s="11" t="s">
        <v>119</v>
      </c>
      <c r="D248" s="214" t="s">
        <v>852</v>
      </c>
      <c r="E248" s="213" t="s">
        <v>0</v>
      </c>
      <c r="F248" s="213"/>
      <c r="G248" s="213"/>
      <c r="H248" s="213"/>
      <c r="I248" s="40" t="str">
        <f t="shared" si="13"/>
        <v>Ok!</v>
      </c>
      <c r="J248" s="38" t="str">
        <f t="shared" si="14"/>
        <v/>
      </c>
    </row>
    <row r="249" spans="1:10" ht="45">
      <c r="A249" s="213" t="s">
        <v>1021</v>
      </c>
      <c r="B249" s="213">
        <v>89584</v>
      </c>
      <c r="C249" s="11" t="s">
        <v>119</v>
      </c>
      <c r="D249" s="214" t="s">
        <v>853</v>
      </c>
      <c r="E249" s="213" t="s">
        <v>0</v>
      </c>
      <c r="F249" s="213"/>
      <c r="G249" s="213"/>
      <c r="H249" s="213"/>
      <c r="I249" s="40" t="str">
        <f t="shared" si="13"/>
        <v>Ok!</v>
      </c>
      <c r="J249" s="38" t="str">
        <f t="shared" si="14"/>
        <v/>
      </c>
    </row>
    <row r="250" spans="1:10" ht="45">
      <c r="A250" s="213" t="s">
        <v>1022</v>
      </c>
      <c r="B250" s="213">
        <v>89585</v>
      </c>
      <c r="C250" s="11" t="s">
        <v>119</v>
      </c>
      <c r="D250" s="214" t="s">
        <v>854</v>
      </c>
      <c r="E250" s="213" t="s">
        <v>0</v>
      </c>
      <c r="F250" s="213"/>
      <c r="G250" s="213"/>
      <c r="H250" s="213"/>
      <c r="I250" s="40" t="str">
        <f t="shared" si="13"/>
        <v>Ok!</v>
      </c>
      <c r="J250" s="38" t="str">
        <f t="shared" si="14"/>
        <v/>
      </c>
    </row>
    <row r="251" spans="1:10" ht="45">
      <c r="A251" s="213" t="s">
        <v>1023</v>
      </c>
      <c r="B251" s="213">
        <v>89590</v>
      </c>
      <c r="C251" s="11" t="s">
        <v>119</v>
      </c>
      <c r="D251" s="214" t="s">
        <v>855</v>
      </c>
      <c r="E251" s="213" t="s">
        <v>0</v>
      </c>
      <c r="F251" s="213"/>
      <c r="G251" s="213"/>
      <c r="H251" s="213"/>
      <c r="I251" s="40" t="str">
        <f t="shared" si="13"/>
        <v>Ok!</v>
      </c>
      <c r="J251" s="38" t="str">
        <f t="shared" si="14"/>
        <v/>
      </c>
    </row>
    <row r="252" spans="1:10" ht="45">
      <c r="A252" s="213" t="s">
        <v>1024</v>
      </c>
      <c r="B252" s="213">
        <v>89591</v>
      </c>
      <c r="C252" s="11" t="s">
        <v>119</v>
      </c>
      <c r="D252" s="214" t="s">
        <v>856</v>
      </c>
      <c r="E252" s="213" t="s">
        <v>0</v>
      </c>
      <c r="F252" s="213"/>
      <c r="G252" s="213"/>
      <c r="H252" s="213"/>
      <c r="I252" s="40" t="str">
        <f t="shared" si="13"/>
        <v>Ok!</v>
      </c>
      <c r="J252" s="38" t="str">
        <f t="shared" si="14"/>
        <v/>
      </c>
    </row>
    <row r="253" spans="1:10" ht="45">
      <c r="A253" s="213" t="s">
        <v>1025</v>
      </c>
      <c r="B253" s="213">
        <v>89599</v>
      </c>
      <c r="C253" s="11" t="s">
        <v>119</v>
      </c>
      <c r="D253" s="214" t="s">
        <v>860</v>
      </c>
      <c r="E253" s="213" t="s">
        <v>0</v>
      </c>
      <c r="F253" s="213"/>
      <c r="G253" s="213"/>
      <c r="H253" s="213"/>
      <c r="I253" s="40" t="str">
        <f t="shared" si="13"/>
        <v>Ok!</v>
      </c>
      <c r="J253" s="38" t="str">
        <f t="shared" si="14"/>
        <v/>
      </c>
    </row>
    <row r="254" spans="1:10" ht="45">
      <c r="A254" s="213" t="s">
        <v>1026</v>
      </c>
      <c r="B254" s="213">
        <v>89669</v>
      </c>
      <c r="C254" s="11" t="s">
        <v>119</v>
      </c>
      <c r="D254" s="214" t="s">
        <v>869</v>
      </c>
      <c r="E254" s="213" t="s">
        <v>0</v>
      </c>
      <c r="F254" s="213"/>
      <c r="G254" s="213"/>
      <c r="H254" s="213"/>
      <c r="I254" s="40" t="str">
        <f t="shared" si="13"/>
        <v>Ok!</v>
      </c>
      <c r="J254" s="38" t="str">
        <f t="shared" si="14"/>
        <v/>
      </c>
    </row>
    <row r="255" spans="1:10" ht="45">
      <c r="A255" s="213" t="s">
        <v>1027</v>
      </c>
      <c r="B255" s="213">
        <v>89673</v>
      </c>
      <c r="C255" s="11" t="s">
        <v>119</v>
      </c>
      <c r="D255" s="214" t="s">
        <v>870</v>
      </c>
      <c r="E255" s="213" t="s">
        <v>0</v>
      </c>
      <c r="F255" s="213"/>
      <c r="G255" s="213"/>
      <c r="H255" s="213"/>
      <c r="I255" s="40" t="str">
        <f t="shared" si="13"/>
        <v>Ok!</v>
      </c>
      <c r="J255" s="38" t="str">
        <f t="shared" si="14"/>
        <v/>
      </c>
    </row>
    <row r="256" spans="1:10" ht="45">
      <c r="A256" s="213" t="s">
        <v>1028</v>
      </c>
      <c r="B256" s="213">
        <v>89675</v>
      </c>
      <c r="C256" s="11" t="s">
        <v>119</v>
      </c>
      <c r="D256" s="214" t="s">
        <v>871</v>
      </c>
      <c r="E256" s="213" t="s">
        <v>0</v>
      </c>
      <c r="F256" s="213"/>
      <c r="G256" s="213"/>
      <c r="H256" s="213"/>
      <c r="I256" s="40" t="str">
        <f t="shared" si="13"/>
        <v>Ok!</v>
      </c>
      <c r="J256" s="38" t="str">
        <f t="shared" si="14"/>
        <v/>
      </c>
    </row>
    <row r="257" spans="1:10" ht="45">
      <c r="A257" s="213" t="s">
        <v>1029</v>
      </c>
      <c r="B257" s="213">
        <v>89677</v>
      </c>
      <c r="C257" s="11" t="s">
        <v>119</v>
      </c>
      <c r="D257" s="214" t="s">
        <v>872</v>
      </c>
      <c r="E257" s="213" t="s">
        <v>0</v>
      </c>
      <c r="F257" s="213"/>
      <c r="G257" s="213"/>
      <c r="H257" s="213"/>
      <c r="I257" s="40" t="str">
        <f t="shared" si="13"/>
        <v>Ok!</v>
      </c>
      <c r="J257" s="38" t="str">
        <f t="shared" si="14"/>
        <v/>
      </c>
    </row>
    <row r="258" spans="1:10" ht="45">
      <c r="A258" s="213" t="s">
        <v>1030</v>
      </c>
      <c r="B258" s="213">
        <v>89681</v>
      </c>
      <c r="C258" s="11" t="s">
        <v>119</v>
      </c>
      <c r="D258" s="214" t="s">
        <v>873</v>
      </c>
      <c r="E258" s="213" t="s">
        <v>0</v>
      </c>
      <c r="F258" s="213"/>
      <c r="G258" s="213"/>
      <c r="H258" s="213"/>
      <c r="I258" s="40" t="str">
        <f t="shared" si="13"/>
        <v>Ok!</v>
      </c>
      <c r="J258" s="38" t="str">
        <f t="shared" si="14"/>
        <v/>
      </c>
    </row>
    <row r="259" spans="1:10" ht="45">
      <c r="A259" s="213" t="s">
        <v>1031</v>
      </c>
      <c r="B259" s="213">
        <v>89685</v>
      </c>
      <c r="C259" s="11" t="s">
        <v>119</v>
      </c>
      <c r="D259" s="214" t="s">
        <v>874</v>
      </c>
      <c r="E259" s="213" t="s">
        <v>0</v>
      </c>
      <c r="F259" s="213"/>
      <c r="G259" s="213"/>
      <c r="H259" s="213"/>
      <c r="I259" s="40" t="str">
        <f t="shared" si="13"/>
        <v>Ok!</v>
      </c>
      <c r="J259" s="38" t="str">
        <f t="shared" si="14"/>
        <v/>
      </c>
    </row>
    <row r="260" spans="1:10" ht="45">
      <c r="A260" s="213" t="s">
        <v>1032</v>
      </c>
      <c r="B260" s="213">
        <v>89687</v>
      </c>
      <c r="C260" s="11" t="s">
        <v>119</v>
      </c>
      <c r="D260" s="214" t="s">
        <v>875</v>
      </c>
      <c r="E260" s="213" t="s">
        <v>0</v>
      </c>
      <c r="F260" s="213"/>
      <c r="G260" s="213"/>
      <c r="H260" s="213"/>
      <c r="I260" s="40" t="str">
        <f t="shared" si="13"/>
        <v>Ok!</v>
      </c>
      <c r="J260" s="38" t="str">
        <f t="shared" si="14"/>
        <v/>
      </c>
    </row>
    <row r="261" spans="1:10" ht="45">
      <c r="A261" s="213" t="s">
        <v>1033</v>
      </c>
      <c r="B261" s="213">
        <v>89690</v>
      </c>
      <c r="C261" s="11" t="s">
        <v>119</v>
      </c>
      <c r="D261" s="214" t="s">
        <v>876</v>
      </c>
      <c r="E261" s="213" t="s">
        <v>0</v>
      </c>
      <c r="F261" s="213"/>
      <c r="G261" s="213"/>
      <c r="H261" s="213"/>
      <c r="I261" s="40" t="str">
        <f t="shared" si="13"/>
        <v>Ok!</v>
      </c>
      <c r="J261" s="38" t="str">
        <f t="shared" si="14"/>
        <v/>
      </c>
    </row>
    <row r="262" spans="1:10" ht="45">
      <c r="A262" s="213" t="s">
        <v>1034</v>
      </c>
      <c r="B262" s="213">
        <v>89692</v>
      </c>
      <c r="C262" s="11" t="s">
        <v>119</v>
      </c>
      <c r="D262" s="214" t="s">
        <v>877</v>
      </c>
      <c r="E262" s="213" t="s">
        <v>0</v>
      </c>
      <c r="F262" s="213"/>
      <c r="G262" s="213"/>
      <c r="H262" s="213"/>
      <c r="I262" s="40" t="str">
        <f t="shared" si="13"/>
        <v>Ok!</v>
      </c>
      <c r="J262" s="38" t="str">
        <f t="shared" si="14"/>
        <v/>
      </c>
    </row>
    <row r="263" spans="1:10" ht="45">
      <c r="A263" s="213" t="s">
        <v>1035</v>
      </c>
      <c r="B263" s="213">
        <v>89699</v>
      </c>
      <c r="C263" s="11" t="s">
        <v>119</v>
      </c>
      <c r="D263" s="214" t="s">
        <v>878</v>
      </c>
      <c r="E263" s="213" t="s">
        <v>0</v>
      </c>
      <c r="F263" s="213"/>
      <c r="G263" s="213"/>
      <c r="H263" s="213"/>
      <c r="I263" s="40" t="str">
        <f t="shared" si="13"/>
        <v>Ok!</v>
      </c>
      <c r="J263" s="38" t="str">
        <f t="shared" si="14"/>
        <v/>
      </c>
    </row>
    <row r="264" spans="1:10" ht="15.75" customHeight="1">
      <c r="A264" s="209" t="s">
        <v>134</v>
      </c>
      <c r="B264" s="210" t="s">
        <v>931</v>
      </c>
      <c r="C264" s="211"/>
      <c r="D264" s="211"/>
      <c r="E264" s="211"/>
      <c r="F264" s="211"/>
      <c r="G264" s="211"/>
      <c r="H264" s="212"/>
      <c r="I264" s="40" t="str">
        <f t="shared" si="13"/>
        <v/>
      </c>
      <c r="J264" s="38" t="str">
        <f t="shared" si="14"/>
        <v/>
      </c>
    </row>
    <row r="265" spans="1:10" ht="45">
      <c r="A265" s="213" t="s">
        <v>1036</v>
      </c>
      <c r="B265" s="213">
        <v>89711</v>
      </c>
      <c r="C265" s="11" t="s">
        <v>119</v>
      </c>
      <c r="D265" s="214" t="s">
        <v>772</v>
      </c>
      <c r="E265" s="213" t="s">
        <v>478</v>
      </c>
      <c r="F265" s="213"/>
      <c r="G265" s="213"/>
      <c r="H265" s="213"/>
      <c r="I265" s="40" t="str">
        <f t="shared" si="13"/>
        <v>Ok!</v>
      </c>
      <c r="J265" s="38" t="str">
        <f t="shared" si="14"/>
        <v/>
      </c>
    </row>
    <row r="266" spans="1:10" ht="45">
      <c r="A266" s="213" t="s">
        <v>1037</v>
      </c>
      <c r="B266" s="213">
        <v>89712</v>
      </c>
      <c r="C266" s="11" t="s">
        <v>119</v>
      </c>
      <c r="D266" s="214" t="s">
        <v>773</v>
      </c>
      <c r="E266" s="213" t="s">
        <v>478</v>
      </c>
      <c r="F266" s="213"/>
      <c r="G266" s="213"/>
      <c r="H266" s="213"/>
      <c r="I266" s="40" t="str">
        <f t="shared" si="13"/>
        <v>Ok!</v>
      </c>
      <c r="J266" s="38" t="str">
        <f t="shared" si="14"/>
        <v/>
      </c>
    </row>
    <row r="267" spans="1:10" ht="45">
      <c r="A267" s="213" t="s">
        <v>1038</v>
      </c>
      <c r="B267" s="213">
        <v>89713</v>
      </c>
      <c r="C267" s="11" t="s">
        <v>119</v>
      </c>
      <c r="D267" s="214" t="s">
        <v>774</v>
      </c>
      <c r="E267" s="213" t="s">
        <v>478</v>
      </c>
      <c r="F267" s="213"/>
      <c r="G267" s="213"/>
      <c r="H267" s="213"/>
      <c r="I267" s="40" t="str">
        <f t="shared" si="13"/>
        <v>Ok!</v>
      </c>
      <c r="J267" s="38" t="str">
        <f t="shared" si="14"/>
        <v/>
      </c>
    </row>
    <row r="268" spans="1:10" ht="45">
      <c r="A268" s="213" t="s">
        <v>1039</v>
      </c>
      <c r="B268" s="213">
        <v>89714</v>
      </c>
      <c r="C268" s="11" t="s">
        <v>119</v>
      </c>
      <c r="D268" s="214" t="s">
        <v>775</v>
      </c>
      <c r="E268" s="213" t="s">
        <v>478</v>
      </c>
      <c r="F268" s="213"/>
      <c r="G268" s="213"/>
      <c r="H268" s="213"/>
      <c r="I268" s="40" t="str">
        <f t="shared" si="13"/>
        <v>Ok!</v>
      </c>
      <c r="J268" s="38" t="str">
        <f t="shared" si="14"/>
        <v/>
      </c>
    </row>
    <row r="269" spans="1:10" ht="30">
      <c r="A269" s="213" t="s">
        <v>1040</v>
      </c>
      <c r="B269" s="213">
        <v>89799</v>
      </c>
      <c r="C269" s="11" t="s">
        <v>119</v>
      </c>
      <c r="D269" s="214" t="s">
        <v>776</v>
      </c>
      <c r="E269" s="213" t="s">
        <v>478</v>
      </c>
      <c r="F269" s="213"/>
      <c r="G269" s="213"/>
      <c r="H269" s="213"/>
      <c r="I269" s="40" t="str">
        <f t="shared" si="13"/>
        <v>Ok!</v>
      </c>
      <c r="J269" s="38" t="str">
        <f t="shared" si="14"/>
        <v/>
      </c>
    </row>
    <row r="270" spans="1:10" ht="45">
      <c r="A270" s="213" t="s">
        <v>1041</v>
      </c>
      <c r="B270" s="213">
        <v>89800</v>
      </c>
      <c r="C270" s="11" t="s">
        <v>119</v>
      </c>
      <c r="D270" s="214" t="s">
        <v>777</v>
      </c>
      <c r="E270" s="213" t="s">
        <v>478</v>
      </c>
      <c r="F270" s="213"/>
      <c r="G270" s="213"/>
      <c r="H270" s="213"/>
      <c r="I270" s="40" t="str">
        <f t="shared" si="13"/>
        <v>Ok!</v>
      </c>
      <c r="J270" s="38" t="str">
        <f t="shared" si="14"/>
        <v/>
      </c>
    </row>
    <row r="271" spans="1:10" ht="45">
      <c r="A271" s="213" t="s">
        <v>1042</v>
      </c>
      <c r="B271" s="213">
        <v>89848</v>
      </c>
      <c r="C271" s="11" t="s">
        <v>119</v>
      </c>
      <c r="D271" s="214" t="s">
        <v>778</v>
      </c>
      <c r="E271" s="213" t="s">
        <v>478</v>
      </c>
      <c r="F271" s="213"/>
      <c r="G271" s="213"/>
      <c r="H271" s="213"/>
      <c r="I271" s="40" t="str">
        <f t="shared" si="13"/>
        <v>Ok!</v>
      </c>
      <c r="J271" s="38" t="str">
        <f t="shared" si="14"/>
        <v/>
      </c>
    </row>
    <row r="272" spans="1:10" ht="45">
      <c r="A272" s="213" t="s">
        <v>1043</v>
      </c>
      <c r="B272" s="213">
        <v>89849</v>
      </c>
      <c r="C272" s="11" t="s">
        <v>119</v>
      </c>
      <c r="D272" s="214" t="s">
        <v>779</v>
      </c>
      <c r="E272" s="213" t="s">
        <v>478</v>
      </c>
      <c r="F272" s="213"/>
      <c r="G272" s="213"/>
      <c r="H272" s="213"/>
      <c r="I272" s="40" t="str">
        <f t="shared" si="13"/>
        <v>Ok!</v>
      </c>
      <c r="J272" s="38" t="str">
        <f t="shared" si="14"/>
        <v/>
      </c>
    </row>
    <row r="273" spans="1:10" ht="45">
      <c r="A273" s="213" t="s">
        <v>1044</v>
      </c>
      <c r="B273" s="213">
        <v>89724</v>
      </c>
      <c r="C273" s="11" t="s">
        <v>119</v>
      </c>
      <c r="D273" s="214" t="s">
        <v>879</v>
      </c>
      <c r="E273" s="213" t="s">
        <v>0</v>
      </c>
      <c r="F273" s="213"/>
      <c r="G273" s="213"/>
      <c r="H273" s="213"/>
      <c r="I273" s="40" t="str">
        <f t="shared" si="13"/>
        <v>Ok!</v>
      </c>
      <c r="J273" s="38" t="str">
        <f t="shared" si="14"/>
        <v/>
      </c>
    </row>
    <row r="274" spans="1:10" ht="45">
      <c r="A274" s="213" t="s">
        <v>1045</v>
      </c>
      <c r="B274" s="213">
        <v>89726</v>
      </c>
      <c r="C274" s="11" t="s">
        <v>119</v>
      </c>
      <c r="D274" s="214" t="s">
        <v>880</v>
      </c>
      <c r="E274" s="213" t="s">
        <v>0</v>
      </c>
      <c r="F274" s="213"/>
      <c r="G274" s="213"/>
      <c r="H274" s="213"/>
      <c r="I274" s="40" t="str">
        <f t="shared" si="13"/>
        <v>Ok!</v>
      </c>
      <c r="J274" s="38" t="str">
        <f t="shared" si="14"/>
        <v/>
      </c>
    </row>
    <row r="275" spans="1:10" ht="45">
      <c r="A275" s="213" t="s">
        <v>1046</v>
      </c>
      <c r="B275" s="213">
        <v>89731</v>
      </c>
      <c r="C275" s="11" t="s">
        <v>119</v>
      </c>
      <c r="D275" s="214" t="s">
        <v>881</v>
      </c>
      <c r="E275" s="213" t="s">
        <v>0</v>
      </c>
      <c r="F275" s="213"/>
      <c r="G275" s="213"/>
      <c r="H275" s="213"/>
      <c r="I275" s="40" t="str">
        <f t="shared" si="13"/>
        <v>Ok!</v>
      </c>
      <c r="J275" s="38" t="str">
        <f t="shared" si="14"/>
        <v/>
      </c>
    </row>
    <row r="276" spans="1:10" ht="45">
      <c r="A276" s="213" t="s">
        <v>1047</v>
      </c>
      <c r="B276" s="213">
        <v>89732</v>
      </c>
      <c r="C276" s="11" t="s">
        <v>119</v>
      </c>
      <c r="D276" s="214" t="s">
        <v>882</v>
      </c>
      <c r="E276" s="213" t="s">
        <v>0</v>
      </c>
      <c r="F276" s="213"/>
      <c r="G276" s="213"/>
      <c r="H276" s="213"/>
      <c r="I276" s="40" t="str">
        <f t="shared" si="13"/>
        <v>Ok!</v>
      </c>
      <c r="J276" s="38" t="str">
        <f t="shared" si="14"/>
        <v/>
      </c>
    </row>
    <row r="277" spans="1:10" ht="45">
      <c r="A277" s="213" t="s">
        <v>1048</v>
      </c>
      <c r="B277" s="213">
        <v>89737</v>
      </c>
      <c r="C277" s="11" t="s">
        <v>119</v>
      </c>
      <c r="D277" s="214" t="s">
        <v>883</v>
      </c>
      <c r="E277" s="213" t="s">
        <v>0</v>
      </c>
      <c r="F277" s="213"/>
      <c r="G277" s="213"/>
      <c r="H277" s="213"/>
      <c r="I277" s="40" t="str">
        <f t="shared" si="13"/>
        <v>Ok!</v>
      </c>
      <c r="J277" s="38" t="str">
        <f t="shared" si="14"/>
        <v/>
      </c>
    </row>
    <row r="278" spans="1:10" ht="45">
      <c r="A278" s="213" t="s">
        <v>1049</v>
      </c>
      <c r="B278" s="213">
        <v>89739</v>
      </c>
      <c r="C278" s="11" t="s">
        <v>119</v>
      </c>
      <c r="D278" s="214" t="s">
        <v>884</v>
      </c>
      <c r="E278" s="213" t="s">
        <v>0</v>
      </c>
      <c r="F278" s="213"/>
      <c r="G278" s="213"/>
      <c r="H278" s="213"/>
      <c r="I278" s="40" t="str">
        <f t="shared" si="13"/>
        <v>Ok!</v>
      </c>
      <c r="J278" s="38" t="str">
        <f t="shared" si="14"/>
        <v/>
      </c>
    </row>
    <row r="279" spans="1:10" ht="45">
      <c r="A279" s="213" t="s">
        <v>1050</v>
      </c>
      <c r="B279" s="213">
        <v>89746</v>
      </c>
      <c r="C279" s="11" t="s">
        <v>119</v>
      </c>
      <c r="D279" s="214" t="s">
        <v>885</v>
      </c>
      <c r="E279" s="213" t="s">
        <v>0</v>
      </c>
      <c r="F279" s="213"/>
      <c r="G279" s="213"/>
      <c r="H279" s="213"/>
      <c r="I279" s="40" t="str">
        <f t="shared" si="13"/>
        <v>Ok!</v>
      </c>
      <c r="J279" s="38" t="str">
        <f t="shared" si="14"/>
        <v/>
      </c>
    </row>
    <row r="280" spans="1:10" ht="45">
      <c r="A280" s="213" t="s">
        <v>1051</v>
      </c>
      <c r="B280" s="213">
        <v>89748</v>
      </c>
      <c r="C280" s="11" t="s">
        <v>119</v>
      </c>
      <c r="D280" s="214" t="s">
        <v>886</v>
      </c>
      <c r="E280" s="213" t="s">
        <v>0</v>
      </c>
      <c r="F280" s="213"/>
      <c r="G280" s="213"/>
      <c r="H280" s="213"/>
      <c r="I280" s="40" t="str">
        <f t="shared" si="13"/>
        <v>Ok!</v>
      </c>
      <c r="J280" s="38" t="str">
        <f t="shared" si="14"/>
        <v/>
      </c>
    </row>
    <row r="281" spans="1:10" ht="45">
      <c r="A281" s="213" t="s">
        <v>1052</v>
      </c>
      <c r="B281" s="213">
        <v>89752</v>
      </c>
      <c r="C281" s="11" t="s">
        <v>119</v>
      </c>
      <c r="D281" s="214" t="s">
        <v>887</v>
      </c>
      <c r="E281" s="213" t="s">
        <v>0</v>
      </c>
      <c r="F281" s="213"/>
      <c r="G281" s="213"/>
      <c r="H281" s="213"/>
      <c r="I281" s="40" t="str">
        <f t="shared" si="13"/>
        <v>Ok!</v>
      </c>
      <c r="J281" s="38" t="str">
        <f t="shared" si="14"/>
        <v/>
      </c>
    </row>
    <row r="282" spans="1:10" ht="45">
      <c r="A282" s="213" t="s">
        <v>1053</v>
      </c>
      <c r="B282" s="213">
        <v>89753</v>
      </c>
      <c r="C282" s="11" t="s">
        <v>119</v>
      </c>
      <c r="D282" s="214" t="s">
        <v>888</v>
      </c>
      <c r="E282" s="213" t="s">
        <v>0</v>
      </c>
      <c r="F282" s="213"/>
      <c r="G282" s="213"/>
      <c r="H282" s="213"/>
      <c r="I282" s="40" t="str">
        <f t="shared" si="13"/>
        <v>Ok!</v>
      </c>
      <c r="J282" s="38" t="str">
        <f t="shared" si="14"/>
        <v/>
      </c>
    </row>
    <row r="283" spans="1:10" ht="45">
      <c r="A283" s="213" t="s">
        <v>1054</v>
      </c>
      <c r="B283" s="213">
        <v>89774</v>
      </c>
      <c r="C283" s="11" t="s">
        <v>119</v>
      </c>
      <c r="D283" s="214" t="s">
        <v>889</v>
      </c>
      <c r="E283" s="213" t="s">
        <v>0</v>
      </c>
      <c r="F283" s="213"/>
      <c r="G283" s="213"/>
      <c r="H283" s="213"/>
      <c r="I283" s="40" t="str">
        <f t="shared" ref="I283:I346" si="15">IF(ISBLANK(C283),"",IF(C283="sinapi","Ok!","Verificar!"))</f>
        <v>Ok!</v>
      </c>
      <c r="J283" s="38" t="str">
        <f t="shared" ref="J283:J346" si="16">IF(ISBLANK(G283),"",(IF(G283&lt;&gt;0,"Ok!","Verificar!")))</f>
        <v/>
      </c>
    </row>
    <row r="284" spans="1:10" ht="45">
      <c r="A284" s="213" t="s">
        <v>1055</v>
      </c>
      <c r="B284" s="213">
        <v>89778</v>
      </c>
      <c r="C284" s="11" t="s">
        <v>119</v>
      </c>
      <c r="D284" s="214" t="s">
        <v>890</v>
      </c>
      <c r="E284" s="213" t="s">
        <v>0</v>
      </c>
      <c r="F284" s="213"/>
      <c r="G284" s="213"/>
      <c r="H284" s="213"/>
      <c r="I284" s="40" t="str">
        <f t="shared" si="15"/>
        <v>Ok!</v>
      </c>
      <c r="J284" s="38" t="str">
        <f t="shared" si="16"/>
        <v/>
      </c>
    </row>
    <row r="285" spans="1:10" ht="45">
      <c r="A285" s="213" t="s">
        <v>1056</v>
      </c>
      <c r="B285" s="213">
        <v>89783</v>
      </c>
      <c r="C285" s="11" t="s">
        <v>119</v>
      </c>
      <c r="D285" s="214" t="s">
        <v>891</v>
      </c>
      <c r="E285" s="213" t="s">
        <v>0</v>
      </c>
      <c r="F285" s="213"/>
      <c r="G285" s="213"/>
      <c r="H285" s="213"/>
      <c r="I285" s="40" t="str">
        <f t="shared" si="15"/>
        <v>Ok!</v>
      </c>
      <c r="J285" s="38" t="str">
        <f t="shared" si="16"/>
        <v/>
      </c>
    </row>
    <row r="286" spans="1:10" ht="45">
      <c r="A286" s="213" t="s">
        <v>1057</v>
      </c>
      <c r="B286" s="213">
        <v>89784</v>
      </c>
      <c r="C286" s="11" t="s">
        <v>119</v>
      </c>
      <c r="D286" s="214" t="s">
        <v>892</v>
      </c>
      <c r="E286" s="213" t="s">
        <v>0</v>
      </c>
      <c r="F286" s="213"/>
      <c r="G286" s="213"/>
      <c r="H286" s="213"/>
      <c r="I286" s="40" t="str">
        <f t="shared" si="15"/>
        <v>Ok!</v>
      </c>
      <c r="J286" s="38" t="str">
        <f t="shared" si="16"/>
        <v/>
      </c>
    </row>
    <row r="287" spans="1:10" ht="45">
      <c r="A287" s="213" t="s">
        <v>1058</v>
      </c>
      <c r="B287" s="213">
        <v>89786</v>
      </c>
      <c r="C287" s="11" t="s">
        <v>119</v>
      </c>
      <c r="D287" s="214" t="s">
        <v>893</v>
      </c>
      <c r="E287" s="213" t="s">
        <v>0</v>
      </c>
      <c r="F287" s="213"/>
      <c r="G287" s="213"/>
      <c r="H287" s="213"/>
      <c r="I287" s="40" t="str">
        <f t="shared" si="15"/>
        <v>Ok!</v>
      </c>
      <c r="J287" s="38" t="str">
        <f t="shared" si="16"/>
        <v/>
      </c>
    </row>
    <row r="288" spans="1:10" ht="45">
      <c r="A288" s="213" t="s">
        <v>1059</v>
      </c>
      <c r="B288" s="213">
        <v>89795</v>
      </c>
      <c r="C288" s="11" t="s">
        <v>119</v>
      </c>
      <c r="D288" s="214" t="s">
        <v>894</v>
      </c>
      <c r="E288" s="213" t="s">
        <v>0</v>
      </c>
      <c r="F288" s="213"/>
      <c r="G288" s="213"/>
      <c r="H288" s="213"/>
      <c r="I288" s="40" t="str">
        <f t="shared" si="15"/>
        <v>Ok!</v>
      </c>
      <c r="J288" s="38" t="str">
        <f t="shared" si="16"/>
        <v/>
      </c>
    </row>
    <row r="289" spans="1:10" ht="45">
      <c r="A289" s="213" t="s">
        <v>1060</v>
      </c>
      <c r="B289" s="213">
        <v>89796</v>
      </c>
      <c r="C289" s="11" t="s">
        <v>119</v>
      </c>
      <c r="D289" s="214" t="s">
        <v>895</v>
      </c>
      <c r="E289" s="213" t="s">
        <v>0</v>
      </c>
      <c r="F289" s="213"/>
      <c r="G289" s="213"/>
      <c r="H289" s="213"/>
      <c r="I289" s="40" t="str">
        <f t="shared" si="15"/>
        <v>Ok!</v>
      </c>
      <c r="J289" s="38" t="str">
        <f t="shared" si="16"/>
        <v/>
      </c>
    </row>
    <row r="290" spans="1:10" ht="45">
      <c r="A290" s="213" t="s">
        <v>1061</v>
      </c>
      <c r="B290" s="213">
        <v>89797</v>
      </c>
      <c r="C290" s="11" t="s">
        <v>119</v>
      </c>
      <c r="D290" s="214" t="s">
        <v>896</v>
      </c>
      <c r="E290" s="213" t="s">
        <v>0</v>
      </c>
      <c r="F290" s="213"/>
      <c r="G290" s="213"/>
      <c r="H290" s="213"/>
      <c r="I290" s="40" t="str">
        <f t="shared" si="15"/>
        <v>Ok!</v>
      </c>
      <c r="J290" s="38" t="str">
        <f t="shared" si="16"/>
        <v/>
      </c>
    </row>
    <row r="291" spans="1:10" ht="45">
      <c r="A291" s="213" t="s">
        <v>1062</v>
      </c>
      <c r="B291" s="213">
        <v>89806</v>
      </c>
      <c r="C291" s="11" t="s">
        <v>119</v>
      </c>
      <c r="D291" s="214" t="s">
        <v>897</v>
      </c>
      <c r="E291" s="213" t="s">
        <v>0</v>
      </c>
      <c r="F291" s="213"/>
      <c r="G291" s="213"/>
      <c r="H291" s="213"/>
      <c r="I291" s="40" t="str">
        <f t="shared" si="15"/>
        <v>Ok!</v>
      </c>
      <c r="J291" s="38" t="str">
        <f t="shared" si="16"/>
        <v/>
      </c>
    </row>
    <row r="292" spans="1:10" ht="45">
      <c r="A292" s="213" t="s">
        <v>1063</v>
      </c>
      <c r="B292" s="213">
        <v>89807</v>
      </c>
      <c r="C292" s="11" t="s">
        <v>119</v>
      </c>
      <c r="D292" s="214" t="s">
        <v>898</v>
      </c>
      <c r="E292" s="213" t="s">
        <v>0</v>
      </c>
      <c r="F292" s="213"/>
      <c r="G292" s="213"/>
      <c r="H292" s="213"/>
      <c r="I292" s="40" t="str">
        <f t="shared" si="15"/>
        <v>Ok!</v>
      </c>
      <c r="J292" s="38" t="str">
        <f t="shared" si="16"/>
        <v/>
      </c>
    </row>
    <row r="293" spans="1:10" ht="45">
      <c r="A293" s="213" t="s">
        <v>1064</v>
      </c>
      <c r="B293" s="213">
        <v>89810</v>
      </c>
      <c r="C293" s="11" t="s">
        <v>119</v>
      </c>
      <c r="D293" s="214" t="s">
        <v>899</v>
      </c>
      <c r="E293" s="213" t="s">
        <v>0</v>
      </c>
      <c r="F293" s="213"/>
      <c r="G293" s="213"/>
      <c r="H293" s="213"/>
      <c r="I293" s="40" t="str">
        <f t="shared" si="15"/>
        <v>Ok!</v>
      </c>
      <c r="J293" s="38" t="str">
        <f t="shared" si="16"/>
        <v/>
      </c>
    </row>
    <row r="294" spans="1:10" ht="45">
      <c r="A294" s="213" t="s">
        <v>1065</v>
      </c>
      <c r="B294" s="213">
        <v>89813</v>
      </c>
      <c r="C294" s="11" t="s">
        <v>119</v>
      </c>
      <c r="D294" s="214" t="s">
        <v>900</v>
      </c>
      <c r="E294" s="213" t="s">
        <v>0</v>
      </c>
      <c r="F294" s="213"/>
      <c r="G294" s="213"/>
      <c r="H294" s="213"/>
      <c r="I294" s="40" t="str">
        <f t="shared" si="15"/>
        <v>Ok!</v>
      </c>
      <c r="J294" s="38" t="str">
        <f t="shared" si="16"/>
        <v/>
      </c>
    </row>
    <row r="295" spans="1:10" ht="45">
      <c r="A295" s="213" t="s">
        <v>1066</v>
      </c>
      <c r="B295" s="213">
        <v>89817</v>
      </c>
      <c r="C295" s="11" t="s">
        <v>119</v>
      </c>
      <c r="D295" s="214" t="s">
        <v>901</v>
      </c>
      <c r="E295" s="213" t="s">
        <v>0</v>
      </c>
      <c r="F295" s="213"/>
      <c r="G295" s="213"/>
      <c r="H295" s="213"/>
      <c r="I295" s="40" t="str">
        <f t="shared" si="15"/>
        <v>Ok!</v>
      </c>
      <c r="J295" s="38" t="str">
        <f t="shared" si="16"/>
        <v/>
      </c>
    </row>
    <row r="296" spans="1:10" ht="45">
      <c r="A296" s="213" t="s">
        <v>1067</v>
      </c>
      <c r="B296" s="213">
        <v>89821</v>
      </c>
      <c r="C296" s="11" t="s">
        <v>119</v>
      </c>
      <c r="D296" s="214" t="s">
        <v>902</v>
      </c>
      <c r="E296" s="213" t="s">
        <v>0</v>
      </c>
      <c r="F296" s="213"/>
      <c r="G296" s="213"/>
      <c r="H296" s="213"/>
      <c r="I296" s="40" t="str">
        <f t="shared" si="15"/>
        <v>Ok!</v>
      </c>
      <c r="J296" s="38" t="str">
        <f t="shared" si="16"/>
        <v/>
      </c>
    </row>
    <row r="297" spans="1:10" ht="45">
      <c r="A297" s="213" t="s">
        <v>1068</v>
      </c>
      <c r="B297" s="213">
        <v>89829</v>
      </c>
      <c r="C297" s="11" t="s">
        <v>119</v>
      </c>
      <c r="D297" s="214" t="s">
        <v>903</v>
      </c>
      <c r="E297" s="213" t="s">
        <v>0</v>
      </c>
      <c r="F297" s="213"/>
      <c r="G297" s="213"/>
      <c r="H297" s="213"/>
      <c r="I297" s="40" t="str">
        <f t="shared" si="15"/>
        <v>Ok!</v>
      </c>
      <c r="J297" s="38" t="str">
        <f t="shared" si="16"/>
        <v/>
      </c>
    </row>
    <row r="298" spans="1:10" ht="45">
      <c r="A298" s="213" t="s">
        <v>1069</v>
      </c>
      <c r="B298" s="213">
        <v>89830</v>
      </c>
      <c r="C298" s="11" t="s">
        <v>119</v>
      </c>
      <c r="D298" s="214" t="s">
        <v>904</v>
      </c>
      <c r="E298" s="213" t="s">
        <v>0</v>
      </c>
      <c r="F298" s="213"/>
      <c r="G298" s="213"/>
      <c r="H298" s="213"/>
      <c r="I298" s="40" t="str">
        <f t="shared" si="15"/>
        <v>Ok!</v>
      </c>
      <c r="J298" s="38" t="str">
        <f t="shared" si="16"/>
        <v/>
      </c>
    </row>
    <row r="299" spans="1:10" ht="45">
      <c r="A299" s="213" t="s">
        <v>1070</v>
      </c>
      <c r="B299" s="213">
        <v>89833</v>
      </c>
      <c r="C299" s="11" t="s">
        <v>119</v>
      </c>
      <c r="D299" s="214" t="s">
        <v>905</v>
      </c>
      <c r="E299" s="213" t="s">
        <v>0</v>
      </c>
      <c r="F299" s="213"/>
      <c r="G299" s="213"/>
      <c r="H299" s="213"/>
      <c r="I299" s="40" t="str">
        <f t="shared" si="15"/>
        <v>Ok!</v>
      </c>
      <c r="J299" s="38" t="str">
        <f t="shared" si="16"/>
        <v/>
      </c>
    </row>
    <row r="300" spans="1:10" ht="45">
      <c r="A300" s="213" t="s">
        <v>1071</v>
      </c>
      <c r="B300" s="213">
        <v>89834</v>
      </c>
      <c r="C300" s="11" t="s">
        <v>119</v>
      </c>
      <c r="D300" s="214" t="s">
        <v>906</v>
      </c>
      <c r="E300" s="213" t="s">
        <v>0</v>
      </c>
      <c r="F300" s="213"/>
      <c r="G300" s="213"/>
      <c r="H300" s="213"/>
      <c r="I300" s="40" t="str">
        <f t="shared" si="15"/>
        <v>Ok!</v>
      </c>
      <c r="J300" s="38" t="str">
        <f t="shared" si="16"/>
        <v/>
      </c>
    </row>
    <row r="301" spans="1:10" ht="45">
      <c r="A301" s="213" t="s">
        <v>1072</v>
      </c>
      <c r="B301" s="213">
        <v>89851</v>
      </c>
      <c r="C301" s="11" t="s">
        <v>119</v>
      </c>
      <c r="D301" s="214" t="s">
        <v>907</v>
      </c>
      <c r="E301" s="213" t="s">
        <v>0</v>
      </c>
      <c r="F301" s="213"/>
      <c r="G301" s="213"/>
      <c r="H301" s="213"/>
      <c r="I301" s="40" t="str">
        <f t="shared" si="15"/>
        <v>Ok!</v>
      </c>
      <c r="J301" s="38" t="str">
        <f t="shared" si="16"/>
        <v/>
      </c>
    </row>
    <row r="302" spans="1:10" ht="45">
      <c r="A302" s="213" t="s">
        <v>1073</v>
      </c>
      <c r="B302" s="213">
        <v>89855</v>
      </c>
      <c r="C302" s="11" t="s">
        <v>119</v>
      </c>
      <c r="D302" s="214" t="s">
        <v>908</v>
      </c>
      <c r="E302" s="213" t="s">
        <v>0</v>
      </c>
      <c r="F302" s="213"/>
      <c r="G302" s="213"/>
      <c r="H302" s="213"/>
      <c r="I302" s="40" t="str">
        <f t="shared" si="15"/>
        <v>Ok!</v>
      </c>
      <c r="J302" s="38" t="str">
        <f t="shared" si="16"/>
        <v/>
      </c>
    </row>
    <row r="303" spans="1:10" ht="45">
      <c r="A303" s="213" t="s">
        <v>1074</v>
      </c>
      <c r="B303" s="213">
        <v>89856</v>
      </c>
      <c r="C303" s="11" t="s">
        <v>119</v>
      </c>
      <c r="D303" s="214" t="s">
        <v>909</v>
      </c>
      <c r="E303" s="213" t="s">
        <v>0</v>
      </c>
      <c r="F303" s="213"/>
      <c r="G303" s="213"/>
      <c r="H303" s="213"/>
      <c r="I303" s="40" t="str">
        <f t="shared" si="15"/>
        <v>Ok!</v>
      </c>
      <c r="J303" s="38" t="str">
        <f t="shared" si="16"/>
        <v/>
      </c>
    </row>
    <row r="304" spans="1:10" ht="45">
      <c r="A304" s="213" t="s">
        <v>1075</v>
      </c>
      <c r="B304" s="213">
        <v>89861</v>
      </c>
      <c r="C304" s="11" t="s">
        <v>119</v>
      </c>
      <c r="D304" s="214" t="s">
        <v>910</v>
      </c>
      <c r="E304" s="213" t="s">
        <v>0</v>
      </c>
      <c r="F304" s="213"/>
      <c r="G304" s="213"/>
      <c r="H304" s="213"/>
      <c r="I304" s="40" t="str">
        <f t="shared" si="15"/>
        <v>Ok!</v>
      </c>
      <c r="J304" s="38" t="str">
        <f t="shared" si="16"/>
        <v/>
      </c>
    </row>
    <row r="305" spans="1:10" ht="15.75" customHeight="1">
      <c r="A305" s="209" t="s">
        <v>135</v>
      </c>
      <c r="B305" s="210" t="s">
        <v>1076</v>
      </c>
      <c r="C305" s="211"/>
      <c r="D305" s="211"/>
      <c r="E305" s="211"/>
      <c r="F305" s="211"/>
      <c r="G305" s="211"/>
      <c r="H305" s="212"/>
      <c r="I305" s="40" t="str">
        <f t="shared" si="15"/>
        <v/>
      </c>
      <c r="J305" s="38" t="str">
        <f t="shared" si="16"/>
        <v/>
      </c>
    </row>
    <row r="306" spans="1:10" ht="45">
      <c r="A306" s="213" t="s">
        <v>137</v>
      </c>
      <c r="B306" s="213">
        <v>89707</v>
      </c>
      <c r="C306" s="11" t="s">
        <v>119</v>
      </c>
      <c r="D306" s="214" t="s">
        <v>1077</v>
      </c>
      <c r="E306" s="213" t="s">
        <v>0</v>
      </c>
      <c r="F306" s="213"/>
      <c r="G306" s="213"/>
      <c r="H306" s="213"/>
      <c r="I306" s="40" t="str">
        <f t="shared" si="15"/>
        <v>Ok!</v>
      </c>
      <c r="J306" s="38" t="str">
        <f t="shared" si="16"/>
        <v/>
      </c>
    </row>
    <row r="307" spans="1:10" ht="45">
      <c r="A307" s="213" t="s">
        <v>138</v>
      </c>
      <c r="B307" s="213">
        <v>89708</v>
      </c>
      <c r="C307" s="11" t="s">
        <v>119</v>
      </c>
      <c r="D307" s="214" t="s">
        <v>1078</v>
      </c>
      <c r="E307" s="213" t="s">
        <v>0</v>
      </c>
      <c r="F307" s="213"/>
      <c r="G307" s="213"/>
      <c r="H307" s="213"/>
      <c r="I307" s="40" t="str">
        <f t="shared" si="15"/>
        <v>Ok!</v>
      </c>
      <c r="J307" s="38" t="str">
        <f t="shared" si="16"/>
        <v/>
      </c>
    </row>
    <row r="308" spans="1:10" ht="45">
      <c r="A308" s="213" t="s">
        <v>139</v>
      </c>
      <c r="B308" s="213">
        <v>89709</v>
      </c>
      <c r="C308" s="11" t="s">
        <v>119</v>
      </c>
      <c r="D308" s="214" t="s">
        <v>1079</v>
      </c>
      <c r="E308" s="213" t="s">
        <v>0</v>
      </c>
      <c r="F308" s="213"/>
      <c r="G308" s="213"/>
      <c r="H308" s="213"/>
      <c r="I308" s="40" t="str">
        <f t="shared" si="15"/>
        <v>Ok!</v>
      </c>
      <c r="J308" s="38" t="str">
        <f t="shared" si="16"/>
        <v/>
      </c>
    </row>
    <row r="309" spans="1:10" ht="45">
      <c r="A309" s="213" t="s">
        <v>140</v>
      </c>
      <c r="B309" s="213">
        <v>89710</v>
      </c>
      <c r="C309" s="11" t="s">
        <v>119</v>
      </c>
      <c r="D309" s="214" t="s">
        <v>1080</v>
      </c>
      <c r="E309" s="213" t="s">
        <v>0</v>
      </c>
      <c r="F309" s="213"/>
      <c r="G309" s="213"/>
      <c r="H309" s="213"/>
      <c r="I309" s="40" t="str">
        <f t="shared" si="15"/>
        <v>Ok!</v>
      </c>
      <c r="J309" s="38" t="str">
        <f t="shared" si="16"/>
        <v/>
      </c>
    </row>
    <row r="310" spans="1:10" ht="30">
      <c r="A310" s="213" t="s">
        <v>141</v>
      </c>
      <c r="B310" s="213">
        <v>89482</v>
      </c>
      <c r="C310" s="11" t="s">
        <v>119</v>
      </c>
      <c r="D310" s="214" t="s">
        <v>1081</v>
      </c>
      <c r="E310" s="213" t="s">
        <v>0</v>
      </c>
      <c r="F310" s="213"/>
      <c r="G310" s="213"/>
      <c r="H310" s="213"/>
      <c r="I310" s="40" t="str">
        <f t="shared" si="15"/>
        <v>Ok!</v>
      </c>
      <c r="J310" s="38" t="str">
        <f t="shared" si="16"/>
        <v/>
      </c>
    </row>
    <row r="311" spans="1:10" ht="30">
      <c r="A311" s="213" t="s">
        <v>142</v>
      </c>
      <c r="B311" s="213">
        <v>89491</v>
      </c>
      <c r="C311" s="11" t="s">
        <v>119</v>
      </c>
      <c r="D311" s="214" t="s">
        <v>1082</v>
      </c>
      <c r="E311" s="213" t="s">
        <v>0</v>
      </c>
      <c r="F311" s="213"/>
      <c r="G311" s="213"/>
      <c r="H311" s="213"/>
      <c r="I311" s="40" t="str">
        <f t="shared" si="15"/>
        <v>Ok!</v>
      </c>
      <c r="J311" s="38" t="str">
        <f t="shared" si="16"/>
        <v/>
      </c>
    </row>
    <row r="312" spans="1:10" ht="45">
      <c r="A312" s="213" t="s">
        <v>143</v>
      </c>
      <c r="B312" s="213">
        <v>89495</v>
      </c>
      <c r="C312" s="11" t="s">
        <v>119</v>
      </c>
      <c r="D312" s="214" t="s">
        <v>1083</v>
      </c>
      <c r="E312" s="213" t="s">
        <v>0</v>
      </c>
      <c r="F312" s="213"/>
      <c r="G312" s="213"/>
      <c r="H312" s="213"/>
      <c r="I312" s="40" t="str">
        <f t="shared" si="15"/>
        <v>Ok!</v>
      </c>
      <c r="J312" s="38" t="str">
        <f t="shared" si="16"/>
        <v/>
      </c>
    </row>
    <row r="313" spans="1:10" ht="15.75" customHeight="1">
      <c r="A313" s="209" t="s">
        <v>9</v>
      </c>
      <c r="B313" s="210" t="s">
        <v>1084</v>
      </c>
      <c r="C313" s="211"/>
      <c r="D313" s="211"/>
      <c r="E313" s="211"/>
      <c r="F313" s="211"/>
      <c r="G313" s="211"/>
      <c r="H313" s="212"/>
      <c r="I313" s="40" t="str">
        <f t="shared" si="15"/>
        <v/>
      </c>
      <c r="J313" s="38" t="str">
        <f t="shared" si="16"/>
        <v/>
      </c>
    </row>
    <row r="314" spans="1:10" ht="30">
      <c r="A314" s="213" t="s">
        <v>145</v>
      </c>
      <c r="B314" s="213">
        <v>89349</v>
      </c>
      <c r="C314" s="11" t="s">
        <v>119</v>
      </c>
      <c r="D314" s="214" t="s">
        <v>1085</v>
      </c>
      <c r="E314" s="213" t="s">
        <v>0</v>
      </c>
      <c r="F314" s="213"/>
      <c r="G314" s="213"/>
      <c r="H314" s="213"/>
      <c r="I314" s="40" t="str">
        <f t="shared" si="15"/>
        <v>Ok!</v>
      </c>
      <c r="J314" s="38" t="str">
        <f t="shared" si="16"/>
        <v/>
      </c>
    </row>
    <row r="315" spans="1:10" ht="30">
      <c r="A315" s="213" t="s">
        <v>146</v>
      </c>
      <c r="B315" s="213">
        <v>89351</v>
      </c>
      <c r="C315" s="11" t="s">
        <v>119</v>
      </c>
      <c r="D315" s="214" t="s">
        <v>1086</v>
      </c>
      <c r="E315" s="213" t="s">
        <v>0</v>
      </c>
      <c r="F315" s="213"/>
      <c r="G315" s="213"/>
      <c r="H315" s="213"/>
      <c r="I315" s="40" t="str">
        <f t="shared" si="15"/>
        <v>Ok!</v>
      </c>
      <c r="J315" s="38" t="str">
        <f t="shared" si="16"/>
        <v/>
      </c>
    </row>
    <row r="316" spans="1:10" ht="30">
      <c r="A316" s="213" t="s">
        <v>10</v>
      </c>
      <c r="B316" s="213">
        <v>89352</v>
      </c>
      <c r="C316" s="11" t="s">
        <v>119</v>
      </c>
      <c r="D316" s="214" t="s">
        <v>1087</v>
      </c>
      <c r="E316" s="213" t="s">
        <v>0</v>
      </c>
      <c r="F316" s="213"/>
      <c r="G316" s="213"/>
      <c r="H316" s="213"/>
      <c r="I316" s="40" t="str">
        <f t="shared" si="15"/>
        <v>Ok!</v>
      </c>
      <c r="J316" s="38" t="str">
        <f t="shared" si="16"/>
        <v/>
      </c>
    </row>
    <row r="317" spans="1:10" ht="30">
      <c r="A317" s="213" t="s">
        <v>11</v>
      </c>
      <c r="B317" s="213">
        <v>89353</v>
      </c>
      <c r="C317" s="11" t="s">
        <v>119</v>
      </c>
      <c r="D317" s="214" t="s">
        <v>1088</v>
      </c>
      <c r="E317" s="213" t="s">
        <v>0</v>
      </c>
      <c r="F317" s="213"/>
      <c r="G317" s="213"/>
      <c r="H317" s="213"/>
      <c r="I317" s="40" t="str">
        <f t="shared" si="15"/>
        <v>Ok!</v>
      </c>
      <c r="J317" s="38" t="str">
        <f t="shared" si="16"/>
        <v/>
      </c>
    </row>
    <row r="318" spans="1:10" ht="45">
      <c r="A318" s="213" t="s">
        <v>12</v>
      </c>
      <c r="B318" s="213">
        <v>89984</v>
      </c>
      <c r="C318" s="11" t="s">
        <v>119</v>
      </c>
      <c r="D318" s="214" t="s">
        <v>1089</v>
      </c>
      <c r="E318" s="213" t="s">
        <v>0</v>
      </c>
      <c r="F318" s="213"/>
      <c r="G318" s="213"/>
      <c r="H318" s="213"/>
      <c r="I318" s="40" t="str">
        <f t="shared" si="15"/>
        <v>Ok!</v>
      </c>
      <c r="J318" s="38" t="str">
        <f t="shared" si="16"/>
        <v/>
      </c>
    </row>
    <row r="319" spans="1:10" ht="45">
      <c r="A319" s="213" t="s">
        <v>1122</v>
      </c>
      <c r="B319" s="213">
        <v>89985</v>
      </c>
      <c r="C319" s="11" t="s">
        <v>119</v>
      </c>
      <c r="D319" s="214" t="s">
        <v>1090</v>
      </c>
      <c r="E319" s="213" t="s">
        <v>0</v>
      </c>
      <c r="F319" s="213"/>
      <c r="G319" s="213"/>
      <c r="H319" s="213"/>
      <c r="I319" s="40" t="str">
        <f t="shared" si="15"/>
        <v>Ok!</v>
      </c>
      <c r="J319" s="38" t="str">
        <f t="shared" si="16"/>
        <v/>
      </c>
    </row>
    <row r="320" spans="1:10" ht="45">
      <c r="A320" s="213" t="s">
        <v>1123</v>
      </c>
      <c r="B320" s="213">
        <v>89986</v>
      </c>
      <c r="C320" s="11" t="s">
        <v>119</v>
      </c>
      <c r="D320" s="214" t="s">
        <v>1091</v>
      </c>
      <c r="E320" s="213" t="s">
        <v>0</v>
      </c>
      <c r="F320" s="213"/>
      <c r="G320" s="213"/>
      <c r="H320" s="213"/>
      <c r="I320" s="40" t="str">
        <f t="shared" si="15"/>
        <v>Ok!</v>
      </c>
      <c r="J320" s="38" t="str">
        <f t="shared" si="16"/>
        <v/>
      </c>
    </row>
    <row r="321" spans="1:10" ht="45">
      <c r="A321" s="213" t="s">
        <v>1124</v>
      </c>
      <c r="B321" s="213">
        <v>89987</v>
      </c>
      <c r="C321" s="11" t="s">
        <v>119</v>
      </c>
      <c r="D321" s="214" t="s">
        <v>1092</v>
      </c>
      <c r="E321" s="213" t="s">
        <v>0</v>
      </c>
      <c r="F321" s="213"/>
      <c r="G321" s="213"/>
      <c r="H321" s="213"/>
      <c r="I321" s="40" t="str">
        <f t="shared" si="15"/>
        <v>Ok!</v>
      </c>
      <c r="J321" s="38" t="str">
        <f t="shared" si="16"/>
        <v/>
      </c>
    </row>
    <row r="322" spans="1:10" ht="30">
      <c r="A322" s="213" t="s">
        <v>1125</v>
      </c>
      <c r="B322" s="213">
        <v>90371</v>
      </c>
      <c r="C322" s="11" t="s">
        <v>119</v>
      </c>
      <c r="D322" s="214" t="s">
        <v>1093</v>
      </c>
      <c r="E322" s="213" t="s">
        <v>0</v>
      </c>
      <c r="F322" s="213"/>
      <c r="G322" s="213"/>
      <c r="H322" s="213"/>
      <c r="I322" s="40" t="str">
        <f t="shared" si="15"/>
        <v>Ok!</v>
      </c>
      <c r="J322" s="38" t="str">
        <f t="shared" si="16"/>
        <v/>
      </c>
    </row>
    <row r="323" spans="1:10" ht="45">
      <c r="A323" s="213" t="s">
        <v>1126</v>
      </c>
      <c r="B323" s="213">
        <v>89354</v>
      </c>
      <c r="C323" s="11" t="s">
        <v>119</v>
      </c>
      <c r="D323" s="214" t="s">
        <v>1094</v>
      </c>
      <c r="E323" s="213" t="s">
        <v>0</v>
      </c>
      <c r="F323" s="213"/>
      <c r="G323" s="213"/>
      <c r="H323" s="213"/>
      <c r="I323" s="40" t="str">
        <f t="shared" si="15"/>
        <v>Ok!</v>
      </c>
      <c r="J323" s="38" t="str">
        <f t="shared" si="16"/>
        <v/>
      </c>
    </row>
    <row r="324" spans="1:10" ht="15.75" customHeight="1">
      <c r="A324" s="209" t="s">
        <v>391</v>
      </c>
      <c r="B324" s="210" t="s">
        <v>1095</v>
      </c>
      <c r="C324" s="211"/>
      <c r="D324" s="211"/>
      <c r="E324" s="211"/>
      <c r="F324" s="211"/>
      <c r="G324" s="211"/>
      <c r="H324" s="212"/>
      <c r="I324" s="40" t="str">
        <f t="shared" si="15"/>
        <v/>
      </c>
      <c r="J324" s="38" t="str">
        <f t="shared" si="16"/>
        <v/>
      </c>
    </row>
    <row r="325" spans="1:10" ht="30">
      <c r="A325" s="213" t="s">
        <v>519</v>
      </c>
      <c r="B325" s="213">
        <v>86877</v>
      </c>
      <c r="C325" s="11" t="s">
        <v>119</v>
      </c>
      <c r="D325" s="214" t="s">
        <v>1096</v>
      </c>
      <c r="E325" s="213" t="s">
        <v>0</v>
      </c>
      <c r="F325" s="213"/>
      <c r="G325" s="213"/>
      <c r="H325" s="213"/>
      <c r="I325" s="40" t="str">
        <f t="shared" si="15"/>
        <v>Ok!</v>
      </c>
      <c r="J325" s="38" t="str">
        <f t="shared" si="16"/>
        <v/>
      </c>
    </row>
    <row r="326" spans="1:10" ht="30">
      <c r="A326" s="213" t="s">
        <v>520</v>
      </c>
      <c r="B326" s="213">
        <v>86878</v>
      </c>
      <c r="C326" s="11" t="s">
        <v>119</v>
      </c>
      <c r="D326" s="214" t="s">
        <v>1097</v>
      </c>
      <c r="E326" s="213" t="s">
        <v>0</v>
      </c>
      <c r="F326" s="213"/>
      <c r="G326" s="213"/>
      <c r="H326" s="213"/>
      <c r="I326" s="40" t="str">
        <f t="shared" si="15"/>
        <v>Ok!</v>
      </c>
      <c r="J326" s="38" t="str">
        <f t="shared" si="16"/>
        <v/>
      </c>
    </row>
    <row r="327" spans="1:10" ht="30">
      <c r="A327" s="213" t="s">
        <v>521</v>
      </c>
      <c r="B327" s="213">
        <v>86880</v>
      </c>
      <c r="C327" s="11" t="s">
        <v>119</v>
      </c>
      <c r="D327" s="214" t="s">
        <v>1098</v>
      </c>
      <c r="E327" s="213" t="s">
        <v>0</v>
      </c>
      <c r="F327" s="213"/>
      <c r="G327" s="213"/>
      <c r="H327" s="213"/>
      <c r="I327" s="40" t="str">
        <f t="shared" si="15"/>
        <v>Ok!</v>
      </c>
      <c r="J327" s="38" t="str">
        <f t="shared" si="16"/>
        <v/>
      </c>
    </row>
    <row r="328" spans="1:10" ht="30">
      <c r="A328" s="213" t="s">
        <v>522</v>
      </c>
      <c r="B328" s="213">
        <v>86881</v>
      </c>
      <c r="C328" s="11" t="s">
        <v>119</v>
      </c>
      <c r="D328" s="214" t="s">
        <v>1099</v>
      </c>
      <c r="E328" s="213" t="s">
        <v>0</v>
      </c>
      <c r="F328" s="213"/>
      <c r="G328" s="213"/>
      <c r="H328" s="213"/>
      <c r="I328" s="40" t="str">
        <f t="shared" si="15"/>
        <v>Ok!</v>
      </c>
      <c r="J328" s="38" t="str">
        <f t="shared" si="16"/>
        <v/>
      </c>
    </row>
    <row r="329" spans="1:10" ht="30">
      <c r="A329" s="213" t="s">
        <v>523</v>
      </c>
      <c r="B329" s="213">
        <v>86882</v>
      </c>
      <c r="C329" s="11" t="s">
        <v>119</v>
      </c>
      <c r="D329" s="214" t="s">
        <v>1100</v>
      </c>
      <c r="E329" s="213" t="s">
        <v>0</v>
      </c>
      <c r="F329" s="213"/>
      <c r="G329" s="213"/>
      <c r="H329" s="213"/>
      <c r="I329" s="40" t="str">
        <f t="shared" si="15"/>
        <v>Ok!</v>
      </c>
      <c r="J329" s="38" t="str">
        <f t="shared" si="16"/>
        <v/>
      </c>
    </row>
    <row r="330" spans="1:10" ht="30">
      <c r="A330" s="213" t="s">
        <v>524</v>
      </c>
      <c r="B330" s="213">
        <v>86883</v>
      </c>
      <c r="C330" s="11" t="s">
        <v>119</v>
      </c>
      <c r="D330" s="214" t="s">
        <v>1101</v>
      </c>
      <c r="E330" s="213" t="s">
        <v>0</v>
      </c>
      <c r="F330" s="213"/>
      <c r="G330" s="213"/>
      <c r="H330" s="213"/>
      <c r="I330" s="40" t="str">
        <f t="shared" si="15"/>
        <v>Ok!</v>
      </c>
      <c r="J330" s="38" t="str">
        <f t="shared" si="16"/>
        <v/>
      </c>
    </row>
    <row r="331" spans="1:10" ht="30">
      <c r="A331" s="213" t="s">
        <v>525</v>
      </c>
      <c r="B331" s="213">
        <v>86884</v>
      </c>
      <c r="C331" s="11" t="s">
        <v>119</v>
      </c>
      <c r="D331" s="214" t="s">
        <v>1102</v>
      </c>
      <c r="E331" s="213" t="s">
        <v>0</v>
      </c>
      <c r="F331" s="213"/>
      <c r="G331" s="213"/>
      <c r="H331" s="213"/>
      <c r="I331" s="40" t="str">
        <f t="shared" si="15"/>
        <v>Ok!</v>
      </c>
      <c r="J331" s="38" t="str">
        <f t="shared" si="16"/>
        <v/>
      </c>
    </row>
    <row r="332" spans="1:10" ht="30">
      <c r="A332" s="213" t="s">
        <v>526</v>
      </c>
      <c r="B332" s="213">
        <v>86885</v>
      </c>
      <c r="C332" s="11" t="s">
        <v>119</v>
      </c>
      <c r="D332" s="214" t="s">
        <v>1103</v>
      </c>
      <c r="E332" s="213" t="s">
        <v>0</v>
      </c>
      <c r="F332" s="213"/>
      <c r="G332" s="213"/>
      <c r="H332" s="213"/>
      <c r="I332" s="40" t="str">
        <f t="shared" si="15"/>
        <v>Ok!</v>
      </c>
      <c r="J332" s="38" t="str">
        <f t="shared" si="16"/>
        <v/>
      </c>
    </row>
    <row r="333" spans="1:10" ht="30">
      <c r="A333" s="213" t="s">
        <v>527</v>
      </c>
      <c r="B333" s="213">
        <v>86886</v>
      </c>
      <c r="C333" s="11" t="s">
        <v>119</v>
      </c>
      <c r="D333" s="214" t="s">
        <v>1104</v>
      </c>
      <c r="E333" s="213" t="s">
        <v>0</v>
      </c>
      <c r="F333" s="213"/>
      <c r="G333" s="213"/>
      <c r="H333" s="213"/>
      <c r="I333" s="40" t="str">
        <f t="shared" si="15"/>
        <v>Ok!</v>
      </c>
      <c r="J333" s="38" t="str">
        <f t="shared" si="16"/>
        <v/>
      </c>
    </row>
    <row r="334" spans="1:10" ht="30">
      <c r="A334" s="213" t="s">
        <v>528</v>
      </c>
      <c r="B334" s="213">
        <v>86887</v>
      </c>
      <c r="C334" s="11" t="s">
        <v>119</v>
      </c>
      <c r="D334" s="214" t="s">
        <v>1105</v>
      </c>
      <c r="E334" s="213" t="s">
        <v>0</v>
      </c>
      <c r="F334" s="213"/>
      <c r="G334" s="213"/>
      <c r="H334" s="213"/>
      <c r="I334" s="40" t="str">
        <f t="shared" si="15"/>
        <v>Ok!</v>
      </c>
      <c r="J334" s="38" t="str">
        <f t="shared" si="16"/>
        <v/>
      </c>
    </row>
    <row r="335" spans="1:10" ht="30">
      <c r="A335" s="213" t="s">
        <v>529</v>
      </c>
      <c r="B335" s="213">
        <v>86888</v>
      </c>
      <c r="C335" s="11" t="s">
        <v>119</v>
      </c>
      <c r="D335" s="214" t="s">
        <v>1106</v>
      </c>
      <c r="E335" s="213" t="s">
        <v>0</v>
      </c>
      <c r="F335" s="213"/>
      <c r="G335" s="213"/>
      <c r="H335" s="213"/>
      <c r="I335" s="40" t="str">
        <f t="shared" si="15"/>
        <v>Ok!</v>
      </c>
      <c r="J335" s="38" t="str">
        <f t="shared" si="16"/>
        <v/>
      </c>
    </row>
    <row r="336" spans="1:10" ht="60">
      <c r="A336" s="213" t="s">
        <v>530</v>
      </c>
      <c r="B336" s="216" t="s">
        <v>392</v>
      </c>
      <c r="C336" s="11" t="s">
        <v>119</v>
      </c>
      <c r="D336" s="215" t="s">
        <v>393</v>
      </c>
      <c r="E336" s="213" t="s">
        <v>0</v>
      </c>
      <c r="F336" s="216"/>
      <c r="G336" s="212"/>
      <c r="H336" s="212">
        <f t="shared" ref="H336" si="17">F336*G336</f>
        <v>0</v>
      </c>
      <c r="I336" s="40" t="str">
        <f t="shared" si="15"/>
        <v>Ok!</v>
      </c>
      <c r="J336" s="38" t="str">
        <f t="shared" si="16"/>
        <v/>
      </c>
    </row>
    <row r="337" spans="1:10" ht="30">
      <c r="A337" s="213" t="s">
        <v>531</v>
      </c>
      <c r="B337" s="213">
        <v>86903</v>
      </c>
      <c r="C337" s="11" t="s">
        <v>119</v>
      </c>
      <c r="D337" s="214" t="s">
        <v>1107</v>
      </c>
      <c r="E337" s="213" t="s">
        <v>0</v>
      </c>
      <c r="F337" s="213"/>
      <c r="G337" s="213"/>
      <c r="H337" s="213"/>
      <c r="I337" s="40" t="str">
        <f t="shared" si="15"/>
        <v>Ok!</v>
      </c>
      <c r="J337" s="38" t="str">
        <f t="shared" si="16"/>
        <v/>
      </c>
    </row>
    <row r="338" spans="1:10" ht="30">
      <c r="A338" s="213" t="s">
        <v>532</v>
      </c>
      <c r="B338" s="213">
        <v>86915</v>
      </c>
      <c r="C338" s="11" t="s">
        <v>119</v>
      </c>
      <c r="D338" s="214" t="s">
        <v>1108</v>
      </c>
      <c r="E338" s="213" t="s">
        <v>0</v>
      </c>
      <c r="F338" s="213"/>
      <c r="G338" s="213"/>
      <c r="H338" s="213"/>
      <c r="I338" s="40" t="str">
        <f t="shared" si="15"/>
        <v>Ok!</v>
      </c>
      <c r="J338" s="38" t="str">
        <f t="shared" si="16"/>
        <v/>
      </c>
    </row>
    <row r="339" spans="1:10" ht="30">
      <c r="A339" s="213" t="s">
        <v>533</v>
      </c>
      <c r="B339" s="213">
        <v>86910</v>
      </c>
      <c r="C339" s="11" t="s">
        <v>119</v>
      </c>
      <c r="D339" s="214" t="s">
        <v>1109</v>
      </c>
      <c r="E339" s="213" t="s">
        <v>0</v>
      </c>
      <c r="F339" s="213"/>
      <c r="G339" s="213"/>
      <c r="H339" s="213"/>
      <c r="I339" s="40" t="str">
        <f t="shared" si="15"/>
        <v>Ok!</v>
      </c>
      <c r="J339" s="38" t="str">
        <f t="shared" si="16"/>
        <v/>
      </c>
    </row>
    <row r="340" spans="1:10" ht="30">
      <c r="A340" s="213" t="s">
        <v>534</v>
      </c>
      <c r="B340" s="213">
        <v>86912</v>
      </c>
      <c r="C340" s="11" t="s">
        <v>119</v>
      </c>
      <c r="D340" s="214" t="s">
        <v>1110</v>
      </c>
      <c r="E340" s="213" t="s">
        <v>0</v>
      </c>
      <c r="F340" s="213"/>
      <c r="G340" s="213"/>
      <c r="H340" s="213"/>
      <c r="I340" s="40" t="str">
        <f t="shared" si="15"/>
        <v>Ok!</v>
      </c>
      <c r="J340" s="38" t="str">
        <f t="shared" si="16"/>
        <v/>
      </c>
    </row>
    <row r="341" spans="1:10" ht="30">
      <c r="A341" s="213" t="s">
        <v>535</v>
      </c>
      <c r="B341" s="213">
        <v>86914</v>
      </c>
      <c r="C341" s="11" t="s">
        <v>119</v>
      </c>
      <c r="D341" s="214" t="s">
        <v>1111</v>
      </c>
      <c r="E341" s="213" t="s">
        <v>0</v>
      </c>
      <c r="F341" s="213"/>
      <c r="G341" s="213"/>
      <c r="H341" s="213"/>
      <c r="I341" s="40" t="str">
        <f t="shared" si="15"/>
        <v>Ok!</v>
      </c>
      <c r="J341" s="38" t="str">
        <f t="shared" si="16"/>
        <v/>
      </c>
    </row>
    <row r="342" spans="1:10" ht="30">
      <c r="A342" s="213" t="s">
        <v>536</v>
      </c>
      <c r="B342" s="213">
        <v>86916</v>
      </c>
      <c r="C342" s="11" t="s">
        <v>119</v>
      </c>
      <c r="D342" s="214" t="s">
        <v>1112</v>
      </c>
      <c r="E342" s="213" t="s">
        <v>0</v>
      </c>
      <c r="F342" s="213"/>
      <c r="G342" s="213"/>
      <c r="H342" s="213"/>
      <c r="I342" s="40" t="str">
        <f t="shared" si="15"/>
        <v>Ok!</v>
      </c>
      <c r="J342" s="38" t="str">
        <f t="shared" si="16"/>
        <v/>
      </c>
    </row>
    <row r="343" spans="1:10" ht="30">
      <c r="A343" s="213" t="s">
        <v>537</v>
      </c>
      <c r="B343" s="216">
        <v>190218</v>
      </c>
      <c r="C343" s="216" t="s">
        <v>122</v>
      </c>
      <c r="D343" s="215" t="s">
        <v>1118</v>
      </c>
      <c r="E343" s="213" t="s">
        <v>0</v>
      </c>
      <c r="F343" s="216"/>
      <c r="G343" s="212"/>
      <c r="H343" s="212">
        <f t="shared" ref="H343" si="18">F343*G343</f>
        <v>0</v>
      </c>
      <c r="I343" s="40" t="str">
        <f t="shared" si="15"/>
        <v>Verificar!</v>
      </c>
      <c r="J343" s="38" t="str">
        <f t="shared" si="16"/>
        <v/>
      </c>
    </row>
    <row r="344" spans="1:10" ht="15.75" customHeight="1">
      <c r="A344" s="209" t="s">
        <v>554</v>
      </c>
      <c r="B344" s="210" t="s">
        <v>1113</v>
      </c>
      <c r="C344" s="211"/>
      <c r="D344" s="211"/>
      <c r="E344" s="211"/>
      <c r="F344" s="211"/>
      <c r="G344" s="211"/>
      <c r="H344" s="212"/>
      <c r="I344" s="40" t="str">
        <f t="shared" si="15"/>
        <v/>
      </c>
      <c r="J344" s="38" t="str">
        <f t="shared" si="16"/>
        <v/>
      </c>
    </row>
    <row r="345" spans="1:10" ht="30">
      <c r="A345" s="213" t="s">
        <v>1127</v>
      </c>
      <c r="B345" s="213">
        <v>90436</v>
      </c>
      <c r="C345" s="11" t="s">
        <v>119</v>
      </c>
      <c r="D345" s="214" t="s">
        <v>911</v>
      </c>
      <c r="E345" s="213" t="s">
        <v>0</v>
      </c>
      <c r="F345" s="213"/>
      <c r="G345" s="213"/>
      <c r="H345" s="213"/>
      <c r="I345" s="40" t="str">
        <f t="shared" si="15"/>
        <v>Ok!</v>
      </c>
      <c r="J345" s="38" t="str">
        <f t="shared" si="16"/>
        <v/>
      </c>
    </row>
    <row r="346" spans="1:10" ht="30">
      <c r="A346" s="213" t="s">
        <v>1128</v>
      </c>
      <c r="B346" s="213">
        <v>90437</v>
      </c>
      <c r="C346" s="11" t="s">
        <v>119</v>
      </c>
      <c r="D346" s="214" t="s">
        <v>912</v>
      </c>
      <c r="E346" s="213" t="s">
        <v>0</v>
      </c>
      <c r="F346" s="213"/>
      <c r="G346" s="213"/>
      <c r="H346" s="213"/>
      <c r="I346" s="40" t="str">
        <f t="shared" si="15"/>
        <v>Ok!</v>
      </c>
      <c r="J346" s="38" t="str">
        <f t="shared" si="16"/>
        <v/>
      </c>
    </row>
    <row r="347" spans="1:10">
      <c r="A347" s="213" t="s">
        <v>1129</v>
      </c>
      <c r="B347" s="213">
        <v>90438</v>
      </c>
      <c r="C347" s="11" t="s">
        <v>119</v>
      </c>
      <c r="D347" s="214" t="s">
        <v>923</v>
      </c>
      <c r="E347" s="213" t="s">
        <v>0</v>
      </c>
      <c r="F347" s="213"/>
      <c r="G347" s="213"/>
      <c r="H347" s="213"/>
      <c r="I347" s="40" t="str">
        <f t="shared" ref="I347:I367" si="19">IF(ISBLANK(C347),"",IF(C347="sinapi","Ok!","Verificar!"))</f>
        <v>Ok!</v>
      </c>
      <c r="J347" s="38" t="str">
        <f t="shared" ref="J347:J367" si="20">IF(ISBLANK(G347),"",(IF(G347&lt;&gt;0,"Ok!","Verificar!")))</f>
        <v/>
      </c>
    </row>
    <row r="348" spans="1:10" ht="30">
      <c r="A348" s="213" t="s">
        <v>1130</v>
      </c>
      <c r="B348" s="213">
        <v>90439</v>
      </c>
      <c r="C348" s="11" t="s">
        <v>119</v>
      </c>
      <c r="D348" s="214" t="s">
        <v>913</v>
      </c>
      <c r="E348" s="213" t="s">
        <v>0</v>
      </c>
      <c r="F348" s="213"/>
      <c r="G348" s="213"/>
      <c r="H348" s="213"/>
      <c r="I348" s="40" t="str">
        <f t="shared" si="19"/>
        <v>Ok!</v>
      </c>
      <c r="J348" s="38" t="str">
        <f t="shared" si="20"/>
        <v/>
      </c>
    </row>
    <row r="349" spans="1:10" ht="30">
      <c r="A349" s="213" t="s">
        <v>1131</v>
      </c>
      <c r="B349" s="213">
        <v>90440</v>
      </c>
      <c r="C349" s="11" t="s">
        <v>119</v>
      </c>
      <c r="D349" s="214" t="s">
        <v>914</v>
      </c>
      <c r="E349" s="213" t="s">
        <v>0</v>
      </c>
      <c r="F349" s="213"/>
      <c r="G349" s="213"/>
      <c r="H349" s="213"/>
      <c r="I349" s="40" t="str">
        <f t="shared" si="19"/>
        <v>Ok!</v>
      </c>
      <c r="J349" s="38" t="str">
        <f t="shared" si="20"/>
        <v/>
      </c>
    </row>
    <row r="350" spans="1:10" ht="30">
      <c r="A350" s="213" t="s">
        <v>1132</v>
      </c>
      <c r="B350" s="213">
        <v>90443</v>
      </c>
      <c r="C350" s="11" t="s">
        <v>119</v>
      </c>
      <c r="D350" s="214" t="s">
        <v>915</v>
      </c>
      <c r="E350" s="213" t="s">
        <v>478</v>
      </c>
      <c r="F350" s="213"/>
      <c r="G350" s="213"/>
      <c r="H350" s="213"/>
      <c r="I350" s="40" t="str">
        <f t="shared" si="19"/>
        <v>Ok!</v>
      </c>
      <c r="J350" s="38" t="str">
        <f t="shared" si="20"/>
        <v/>
      </c>
    </row>
    <row r="351" spans="1:10" ht="30">
      <c r="A351" s="213" t="s">
        <v>1133</v>
      </c>
      <c r="B351" s="213">
        <v>90453</v>
      </c>
      <c r="C351" s="11" t="s">
        <v>119</v>
      </c>
      <c r="D351" s="214" t="s">
        <v>916</v>
      </c>
      <c r="E351" s="213" t="s">
        <v>0</v>
      </c>
      <c r="F351" s="213"/>
      <c r="G351" s="213"/>
      <c r="H351" s="213"/>
      <c r="I351" s="40" t="str">
        <f t="shared" si="19"/>
        <v>Ok!</v>
      </c>
      <c r="J351" s="38" t="str">
        <f t="shared" si="20"/>
        <v/>
      </c>
    </row>
    <row r="352" spans="1:10" ht="30">
      <c r="A352" s="213" t="s">
        <v>1134</v>
      </c>
      <c r="B352" s="213">
        <v>90454</v>
      </c>
      <c r="C352" s="11" t="s">
        <v>119</v>
      </c>
      <c r="D352" s="214" t="s">
        <v>917</v>
      </c>
      <c r="E352" s="213" t="s">
        <v>0</v>
      </c>
      <c r="F352" s="213"/>
      <c r="G352" s="213"/>
      <c r="H352" s="213"/>
      <c r="I352" s="40" t="str">
        <f t="shared" si="19"/>
        <v>Ok!</v>
      </c>
      <c r="J352" s="38" t="str">
        <f t="shared" si="20"/>
        <v/>
      </c>
    </row>
    <row r="353" spans="1:10" ht="30">
      <c r="A353" s="213" t="s">
        <v>1135</v>
      </c>
      <c r="B353" s="213">
        <v>90455</v>
      </c>
      <c r="C353" s="11" t="s">
        <v>119</v>
      </c>
      <c r="D353" s="214" t="s">
        <v>924</v>
      </c>
      <c r="E353" s="213" t="s">
        <v>0</v>
      </c>
      <c r="F353" s="213"/>
      <c r="G353" s="213"/>
      <c r="H353" s="213"/>
      <c r="I353" s="40" t="str">
        <f t="shared" si="19"/>
        <v>Ok!</v>
      </c>
      <c r="J353" s="38" t="str">
        <f t="shared" si="20"/>
        <v/>
      </c>
    </row>
    <row r="354" spans="1:10" ht="30">
      <c r="A354" s="213" t="s">
        <v>1136</v>
      </c>
      <c r="B354" s="213">
        <v>90466</v>
      </c>
      <c r="C354" s="11" t="s">
        <v>119</v>
      </c>
      <c r="D354" s="214" t="s">
        <v>918</v>
      </c>
      <c r="E354" s="213" t="s">
        <v>478</v>
      </c>
      <c r="F354" s="213"/>
      <c r="G354" s="213"/>
      <c r="H354" s="213"/>
      <c r="I354" s="40" t="str">
        <f t="shared" si="19"/>
        <v>Ok!</v>
      </c>
      <c r="J354" s="38" t="str">
        <f t="shared" si="20"/>
        <v/>
      </c>
    </row>
    <row r="355" spans="1:10" ht="45">
      <c r="A355" s="213" t="s">
        <v>1137</v>
      </c>
      <c r="B355" s="213">
        <v>90467</v>
      </c>
      <c r="C355" s="11" t="s">
        <v>119</v>
      </c>
      <c r="D355" s="214" t="s">
        <v>928</v>
      </c>
      <c r="E355" s="213" t="s">
        <v>478</v>
      </c>
      <c r="F355" s="213"/>
      <c r="G355" s="213"/>
      <c r="H355" s="213"/>
      <c r="I355" s="40" t="str">
        <f t="shared" si="19"/>
        <v>Ok!</v>
      </c>
      <c r="J355" s="38" t="str">
        <f t="shared" si="20"/>
        <v/>
      </c>
    </row>
    <row r="356" spans="1:10" ht="45">
      <c r="A356" s="213" t="s">
        <v>1138</v>
      </c>
      <c r="B356" s="213">
        <v>91185</v>
      </c>
      <c r="C356" s="11" t="s">
        <v>119</v>
      </c>
      <c r="D356" s="214" t="s">
        <v>919</v>
      </c>
      <c r="E356" s="213" t="s">
        <v>478</v>
      </c>
      <c r="F356" s="213"/>
      <c r="G356" s="213"/>
      <c r="H356" s="213"/>
      <c r="I356" s="40" t="str">
        <f t="shared" si="19"/>
        <v>Ok!</v>
      </c>
      <c r="J356" s="38" t="str">
        <f t="shared" si="20"/>
        <v/>
      </c>
    </row>
    <row r="357" spans="1:10" ht="60">
      <c r="A357" s="213" t="s">
        <v>1139</v>
      </c>
      <c r="B357" s="213">
        <v>91186</v>
      </c>
      <c r="C357" s="11" t="s">
        <v>119</v>
      </c>
      <c r="D357" s="214" t="s">
        <v>920</v>
      </c>
      <c r="E357" s="213" t="s">
        <v>478</v>
      </c>
      <c r="F357" s="213"/>
      <c r="G357" s="213"/>
      <c r="H357" s="213"/>
      <c r="I357" s="40" t="str">
        <f t="shared" si="19"/>
        <v>Ok!</v>
      </c>
      <c r="J357" s="38" t="str">
        <f t="shared" si="20"/>
        <v/>
      </c>
    </row>
    <row r="358" spans="1:10" ht="45">
      <c r="A358" s="213" t="s">
        <v>1140</v>
      </c>
      <c r="B358" s="213">
        <v>91187</v>
      </c>
      <c r="C358" s="11" t="s">
        <v>119</v>
      </c>
      <c r="D358" s="214" t="s">
        <v>925</v>
      </c>
      <c r="E358" s="213" t="s">
        <v>478</v>
      </c>
      <c r="F358" s="213"/>
      <c r="G358" s="213"/>
      <c r="H358" s="213"/>
      <c r="I358" s="40" t="str">
        <f t="shared" si="19"/>
        <v>Ok!</v>
      </c>
      <c r="J358" s="38" t="str">
        <f t="shared" si="20"/>
        <v/>
      </c>
    </row>
    <row r="359" spans="1:10" ht="30">
      <c r="A359" s="213" t="s">
        <v>1141</v>
      </c>
      <c r="B359" s="213">
        <v>91190</v>
      </c>
      <c r="C359" s="11" t="s">
        <v>119</v>
      </c>
      <c r="D359" s="214" t="s">
        <v>921</v>
      </c>
      <c r="E359" s="213" t="s">
        <v>0</v>
      </c>
      <c r="F359" s="213"/>
      <c r="G359" s="213"/>
      <c r="H359" s="213"/>
      <c r="I359" s="40" t="str">
        <f t="shared" si="19"/>
        <v>Ok!</v>
      </c>
      <c r="J359" s="38" t="str">
        <f t="shared" si="20"/>
        <v/>
      </c>
    </row>
    <row r="360" spans="1:10" ht="30">
      <c r="A360" s="213" t="s">
        <v>1142</v>
      </c>
      <c r="B360" s="213">
        <v>91191</v>
      </c>
      <c r="C360" s="11" t="s">
        <v>119</v>
      </c>
      <c r="D360" s="214" t="s">
        <v>922</v>
      </c>
      <c r="E360" s="213" t="s">
        <v>0</v>
      </c>
      <c r="F360" s="213"/>
      <c r="G360" s="213"/>
      <c r="H360" s="213"/>
      <c r="I360" s="40" t="str">
        <f t="shared" si="19"/>
        <v>Ok!</v>
      </c>
      <c r="J360" s="38" t="str">
        <f t="shared" si="20"/>
        <v/>
      </c>
    </row>
    <row r="361" spans="1:10" ht="30">
      <c r="A361" s="213" t="s">
        <v>1143</v>
      </c>
      <c r="B361" s="213">
        <v>91192</v>
      </c>
      <c r="C361" s="11" t="s">
        <v>119</v>
      </c>
      <c r="D361" s="214" t="s">
        <v>926</v>
      </c>
      <c r="E361" s="213" t="s">
        <v>0</v>
      </c>
      <c r="F361" s="213"/>
      <c r="G361" s="213"/>
      <c r="H361" s="213"/>
      <c r="I361" s="40" t="str">
        <f t="shared" si="19"/>
        <v>Ok!</v>
      </c>
      <c r="J361" s="38" t="str">
        <f t="shared" si="20"/>
        <v/>
      </c>
    </row>
    <row r="362" spans="1:10" ht="30">
      <c r="A362" s="213" t="s">
        <v>1144</v>
      </c>
      <c r="B362" s="213">
        <v>91222</v>
      </c>
      <c r="C362" s="11" t="s">
        <v>119</v>
      </c>
      <c r="D362" s="214" t="s">
        <v>927</v>
      </c>
      <c r="E362" s="213" t="s">
        <v>0</v>
      </c>
      <c r="F362" s="213"/>
      <c r="G362" s="213"/>
      <c r="H362" s="213"/>
      <c r="I362" s="40" t="str">
        <f t="shared" si="19"/>
        <v>Ok!</v>
      </c>
      <c r="J362" s="38" t="str">
        <f t="shared" si="20"/>
        <v/>
      </c>
    </row>
    <row r="363" spans="1:10" ht="15.75" customHeight="1">
      <c r="A363" s="209" t="s">
        <v>555</v>
      </c>
      <c r="B363" s="210" t="s">
        <v>1117</v>
      </c>
      <c r="C363" s="211"/>
      <c r="D363" s="211"/>
      <c r="E363" s="211"/>
      <c r="F363" s="211"/>
      <c r="G363" s="211"/>
      <c r="H363" s="212"/>
      <c r="I363" s="40" t="str">
        <f t="shared" si="19"/>
        <v/>
      </c>
      <c r="J363" s="38" t="str">
        <f t="shared" si="20"/>
        <v/>
      </c>
    </row>
    <row r="364" spans="1:10" ht="75">
      <c r="A364" s="213" t="s">
        <v>1145</v>
      </c>
      <c r="B364" s="213">
        <v>93350</v>
      </c>
      <c r="C364" s="11" t="s">
        <v>119</v>
      </c>
      <c r="D364" s="214" t="s">
        <v>1114</v>
      </c>
      <c r="E364" s="213" t="s">
        <v>0</v>
      </c>
      <c r="F364" s="213"/>
      <c r="G364" s="213"/>
      <c r="H364" s="213"/>
      <c r="I364" s="40" t="str">
        <f t="shared" si="19"/>
        <v>Ok!</v>
      </c>
      <c r="J364" s="38" t="str">
        <f t="shared" si="20"/>
        <v/>
      </c>
    </row>
    <row r="365" spans="1:10" ht="75">
      <c r="A365" s="213" t="s">
        <v>1146</v>
      </c>
      <c r="B365" s="213">
        <v>93351</v>
      </c>
      <c r="C365" s="11" t="s">
        <v>119</v>
      </c>
      <c r="D365" s="214" t="s">
        <v>1115</v>
      </c>
      <c r="E365" s="213" t="s">
        <v>0</v>
      </c>
      <c r="F365" s="213"/>
      <c r="G365" s="213"/>
      <c r="H365" s="213"/>
      <c r="I365" s="40" t="str">
        <f t="shared" si="19"/>
        <v>Ok!</v>
      </c>
      <c r="J365" s="38" t="str">
        <f t="shared" si="20"/>
        <v/>
      </c>
    </row>
    <row r="366" spans="1:10" ht="75">
      <c r="A366" s="213" t="s">
        <v>1147</v>
      </c>
      <c r="B366" s="213">
        <v>93352</v>
      </c>
      <c r="C366" s="11" t="s">
        <v>119</v>
      </c>
      <c r="D366" s="214" t="s">
        <v>1116</v>
      </c>
      <c r="E366" s="213" t="s">
        <v>0</v>
      </c>
      <c r="F366" s="213"/>
      <c r="G366" s="213"/>
      <c r="H366" s="213"/>
      <c r="I366" s="40" t="str">
        <f t="shared" si="19"/>
        <v>Ok!</v>
      </c>
      <c r="J366" s="38" t="str">
        <f t="shared" si="20"/>
        <v/>
      </c>
    </row>
    <row r="367" spans="1:10" ht="15.75">
      <c r="A367" s="9">
        <v>11</v>
      </c>
      <c r="B367" s="197" t="s">
        <v>458</v>
      </c>
      <c r="C367" s="197"/>
      <c r="D367" s="197"/>
      <c r="E367" s="197"/>
      <c r="F367" s="197"/>
      <c r="G367" s="197"/>
      <c r="H367" s="57">
        <f t="shared" ref="H367:H426" si="21">F367*G367</f>
        <v>0</v>
      </c>
      <c r="I367" s="40" t="str">
        <f t="shared" si="19"/>
        <v/>
      </c>
      <c r="J367" s="38" t="str">
        <f t="shared" si="20"/>
        <v/>
      </c>
    </row>
    <row r="368" spans="1:10">
      <c r="A368" s="7" t="s">
        <v>480</v>
      </c>
      <c r="B368" s="8">
        <v>72116</v>
      </c>
      <c r="C368" s="8" t="s">
        <v>119</v>
      </c>
      <c r="D368" s="7" t="s">
        <v>459</v>
      </c>
      <c r="E368" s="8" t="s">
        <v>6</v>
      </c>
      <c r="F368" s="8"/>
      <c r="G368" s="57" t="e">
        <f>#REF!</f>
        <v>#REF!</v>
      </c>
      <c r="H368" s="57" t="e">
        <f t="shared" si="21"/>
        <v>#REF!</v>
      </c>
      <c r="I368" s="40" t="str">
        <f t="shared" ref="I368:I369" si="22">IF(ISBLANK(C368),"",IF(C368="sinapi","Ok!","Verificar!"))</f>
        <v>Ok!</v>
      </c>
      <c r="J368" s="38" t="e">
        <f t="shared" ref="J368:J416" si="23">IF(ISBLANK(G368),"",(IF(G368&lt;&gt;0,"Ok!","Verificar!")))</f>
        <v>#REF!</v>
      </c>
    </row>
    <row r="369" spans="1:10">
      <c r="A369" s="7" t="s">
        <v>481</v>
      </c>
      <c r="B369" s="8">
        <v>72117</v>
      </c>
      <c r="C369" s="8" t="s">
        <v>119</v>
      </c>
      <c r="D369" s="7" t="s">
        <v>460</v>
      </c>
      <c r="E369" s="8" t="s">
        <v>6</v>
      </c>
      <c r="F369" s="8"/>
      <c r="G369" s="57" t="e">
        <f>#REF!</f>
        <v>#REF!</v>
      </c>
      <c r="H369" s="57" t="e">
        <f t="shared" si="21"/>
        <v>#REF!</v>
      </c>
      <c r="I369" s="40" t="str">
        <f t="shared" si="22"/>
        <v>Ok!</v>
      </c>
      <c r="J369" s="38" t="e">
        <f t="shared" si="23"/>
        <v>#REF!</v>
      </c>
    </row>
    <row r="370" spans="1:10">
      <c r="A370" s="7" t="s">
        <v>482</v>
      </c>
      <c r="B370" s="8">
        <v>84957</v>
      </c>
      <c r="C370" s="8" t="s">
        <v>119</v>
      </c>
      <c r="D370" s="7" t="s">
        <v>461</v>
      </c>
      <c r="E370" s="8" t="s">
        <v>6</v>
      </c>
      <c r="F370" s="8"/>
      <c r="G370" s="57" t="e">
        <f>#REF!</f>
        <v>#REF!</v>
      </c>
      <c r="H370" s="57" t="e">
        <f t="shared" si="21"/>
        <v>#REF!</v>
      </c>
      <c r="I370" s="40" t="str">
        <f t="shared" ref="I370:I429" si="24">IF(ISBLANK(C370),"",IF(C370="sinapi","Ok!","Verificar!"))</f>
        <v>Ok!</v>
      </c>
      <c r="J370" s="38" t="e">
        <f t="shared" si="23"/>
        <v>#REF!</v>
      </c>
    </row>
    <row r="371" spans="1:10">
      <c r="A371" s="7" t="s">
        <v>483</v>
      </c>
      <c r="B371" s="8">
        <v>84959</v>
      </c>
      <c r="C371" s="8" t="s">
        <v>119</v>
      </c>
      <c r="D371" s="7" t="s">
        <v>462</v>
      </c>
      <c r="E371" s="8" t="s">
        <v>6</v>
      </c>
      <c r="F371" s="8"/>
      <c r="G371" s="57" t="e">
        <f>#REF!</f>
        <v>#REF!</v>
      </c>
      <c r="H371" s="57" t="e">
        <f t="shared" si="21"/>
        <v>#REF!</v>
      </c>
      <c r="I371" s="40" t="str">
        <f t="shared" si="24"/>
        <v>Ok!</v>
      </c>
      <c r="J371" s="38" t="e">
        <f t="shared" si="23"/>
        <v>#REF!</v>
      </c>
    </row>
    <row r="372" spans="1:10" ht="48.75" customHeight="1">
      <c r="A372" s="7" t="s">
        <v>484</v>
      </c>
      <c r="B372" s="8">
        <v>72118</v>
      </c>
      <c r="C372" s="8" t="s">
        <v>119</v>
      </c>
      <c r="D372" s="7" t="s">
        <v>463</v>
      </c>
      <c r="E372" s="8" t="s">
        <v>6</v>
      </c>
      <c r="F372" s="8"/>
      <c r="G372" s="57" t="e">
        <f>#REF!</f>
        <v>#REF!</v>
      </c>
      <c r="H372" s="57" t="e">
        <f t="shared" si="21"/>
        <v>#REF!</v>
      </c>
      <c r="I372" s="40" t="str">
        <f t="shared" si="24"/>
        <v>Ok!</v>
      </c>
      <c r="J372" s="38" t="e">
        <f t="shared" si="23"/>
        <v>#REF!</v>
      </c>
    </row>
    <row r="373" spans="1:10" ht="48" customHeight="1">
      <c r="A373" s="7" t="s">
        <v>485</v>
      </c>
      <c r="B373" s="8">
        <v>72119</v>
      </c>
      <c r="C373" s="8" t="s">
        <v>119</v>
      </c>
      <c r="D373" s="7" t="s">
        <v>464</v>
      </c>
      <c r="E373" s="8" t="s">
        <v>6</v>
      </c>
      <c r="F373" s="8"/>
      <c r="G373" s="57" t="e">
        <f>#REF!</f>
        <v>#REF!</v>
      </c>
      <c r="H373" s="57" t="e">
        <f t="shared" si="21"/>
        <v>#REF!</v>
      </c>
      <c r="I373" s="40" t="str">
        <f t="shared" si="24"/>
        <v>Ok!</v>
      </c>
      <c r="J373" s="38" t="e">
        <f t="shared" si="23"/>
        <v>#REF!</v>
      </c>
    </row>
    <row r="374" spans="1:10" ht="48" customHeight="1">
      <c r="A374" s="7" t="s">
        <v>486</v>
      </c>
      <c r="B374" s="8">
        <v>72120</v>
      </c>
      <c r="C374" s="8" t="s">
        <v>119</v>
      </c>
      <c r="D374" s="7" t="s">
        <v>465</v>
      </c>
      <c r="E374" s="8" t="s">
        <v>6</v>
      </c>
      <c r="F374" s="8"/>
      <c r="G374" s="57" t="e">
        <f>#REF!</f>
        <v>#REF!</v>
      </c>
      <c r="H374" s="57" t="e">
        <f t="shared" si="21"/>
        <v>#REF!</v>
      </c>
      <c r="I374" s="40" t="str">
        <f t="shared" si="24"/>
        <v>Ok!</v>
      </c>
      <c r="J374" s="38" t="e">
        <f t="shared" si="23"/>
        <v>#REF!</v>
      </c>
    </row>
    <row r="375" spans="1:10" ht="46.5" customHeight="1">
      <c r="A375" s="7" t="s">
        <v>487</v>
      </c>
      <c r="B375" s="8">
        <v>72121</v>
      </c>
      <c r="C375" s="8" t="s">
        <v>119</v>
      </c>
      <c r="D375" s="7" t="s">
        <v>466</v>
      </c>
      <c r="E375" s="8" t="s">
        <v>6</v>
      </c>
      <c r="F375" s="8"/>
      <c r="G375" s="57" t="e">
        <f>#REF!</f>
        <v>#REF!</v>
      </c>
      <c r="H375" s="57" t="e">
        <f t="shared" si="21"/>
        <v>#REF!</v>
      </c>
      <c r="I375" s="40" t="str">
        <f t="shared" si="24"/>
        <v>Ok!</v>
      </c>
      <c r="J375" s="38" t="e">
        <f t="shared" si="23"/>
        <v>#REF!</v>
      </c>
    </row>
    <row r="376" spans="1:10">
      <c r="A376" s="7" t="s">
        <v>488</v>
      </c>
      <c r="B376" s="8">
        <v>72122</v>
      </c>
      <c r="C376" s="8" t="s">
        <v>119</v>
      </c>
      <c r="D376" s="7" t="s">
        <v>467</v>
      </c>
      <c r="E376" s="8" t="s">
        <v>6</v>
      </c>
      <c r="F376" s="8"/>
      <c r="G376" s="57" t="e">
        <f>#REF!</f>
        <v>#REF!</v>
      </c>
      <c r="H376" s="57" t="e">
        <f t="shared" si="21"/>
        <v>#REF!</v>
      </c>
      <c r="I376" s="40" t="str">
        <f t="shared" si="24"/>
        <v>Ok!</v>
      </c>
      <c r="J376" s="38" t="e">
        <f t="shared" si="23"/>
        <v>#REF!</v>
      </c>
    </row>
    <row r="377" spans="1:10">
      <c r="A377" s="7" t="s">
        <v>489</v>
      </c>
      <c r="B377" s="8">
        <v>72123</v>
      </c>
      <c r="C377" s="8" t="s">
        <v>119</v>
      </c>
      <c r="D377" s="7" t="s">
        <v>468</v>
      </c>
      <c r="E377" s="8" t="s">
        <v>6</v>
      </c>
      <c r="F377" s="8"/>
      <c r="G377" s="57" t="e">
        <f>#REF!</f>
        <v>#REF!</v>
      </c>
      <c r="H377" s="57" t="e">
        <f t="shared" si="21"/>
        <v>#REF!</v>
      </c>
      <c r="I377" s="40" t="str">
        <f t="shared" si="24"/>
        <v>Ok!</v>
      </c>
      <c r="J377" s="38" t="e">
        <f t="shared" si="23"/>
        <v>#REF!</v>
      </c>
    </row>
    <row r="378" spans="1:10">
      <c r="A378" s="7" t="s">
        <v>490</v>
      </c>
      <c r="B378" s="8">
        <v>85001</v>
      </c>
      <c r="C378" s="8" t="s">
        <v>119</v>
      </c>
      <c r="D378" s="7" t="s">
        <v>469</v>
      </c>
      <c r="E378" s="8" t="s">
        <v>6</v>
      </c>
      <c r="F378" s="8"/>
      <c r="G378" s="57" t="e">
        <f>#REF!</f>
        <v>#REF!</v>
      </c>
      <c r="H378" s="57" t="e">
        <f t="shared" si="21"/>
        <v>#REF!</v>
      </c>
      <c r="I378" s="40" t="str">
        <f t="shared" si="24"/>
        <v>Ok!</v>
      </c>
      <c r="J378" s="38" t="e">
        <f t="shared" si="23"/>
        <v>#REF!</v>
      </c>
    </row>
    <row r="379" spans="1:10">
      <c r="A379" s="7" t="s">
        <v>491</v>
      </c>
      <c r="B379" s="8">
        <v>85002</v>
      </c>
      <c r="C379" s="8" t="s">
        <v>119</v>
      </c>
      <c r="D379" s="7" t="s">
        <v>470</v>
      </c>
      <c r="E379" s="8" t="s">
        <v>6</v>
      </c>
      <c r="F379" s="8"/>
      <c r="G379" s="57" t="e">
        <f>#REF!</f>
        <v>#REF!</v>
      </c>
      <c r="H379" s="57" t="e">
        <f t="shared" si="21"/>
        <v>#REF!</v>
      </c>
      <c r="I379" s="40" t="str">
        <f t="shared" si="24"/>
        <v>Ok!</v>
      </c>
      <c r="J379" s="38" t="e">
        <f t="shared" si="23"/>
        <v>#REF!</v>
      </c>
    </row>
    <row r="380" spans="1:10">
      <c r="A380" s="7" t="s">
        <v>492</v>
      </c>
      <c r="B380" s="8">
        <v>85004</v>
      </c>
      <c r="C380" s="8" t="s">
        <v>119</v>
      </c>
      <c r="D380" s="7" t="s">
        <v>471</v>
      </c>
      <c r="E380" s="8" t="s">
        <v>6</v>
      </c>
      <c r="F380" s="8"/>
      <c r="G380" s="57" t="e">
        <f>#REF!</f>
        <v>#REF!</v>
      </c>
      <c r="H380" s="57" t="e">
        <f t="shared" si="21"/>
        <v>#REF!</v>
      </c>
      <c r="I380" s="40" t="str">
        <f t="shared" si="24"/>
        <v>Ok!</v>
      </c>
      <c r="J380" s="38" t="e">
        <f t="shared" si="23"/>
        <v>#REF!</v>
      </c>
    </row>
    <row r="381" spans="1:10" ht="34.5" customHeight="1">
      <c r="A381" s="7" t="s">
        <v>493</v>
      </c>
      <c r="B381" s="8" t="s">
        <v>472</v>
      </c>
      <c r="C381" s="8" t="s">
        <v>119</v>
      </c>
      <c r="D381" s="7" t="s">
        <v>473</v>
      </c>
      <c r="E381" s="8" t="s">
        <v>6</v>
      </c>
      <c r="F381" s="8"/>
      <c r="G381" s="57" t="e">
        <f>#REF!</f>
        <v>#REF!</v>
      </c>
      <c r="H381" s="57" t="e">
        <f t="shared" si="21"/>
        <v>#REF!</v>
      </c>
      <c r="I381" s="40" t="str">
        <f t="shared" si="24"/>
        <v>Ok!</v>
      </c>
      <c r="J381" s="38" t="e">
        <f t="shared" si="23"/>
        <v>#REF!</v>
      </c>
    </row>
    <row r="382" spans="1:10" ht="30">
      <c r="A382" s="7" t="s">
        <v>494</v>
      </c>
      <c r="B382" s="8" t="s">
        <v>474</v>
      </c>
      <c r="C382" s="8" t="s">
        <v>119</v>
      </c>
      <c r="D382" s="7" t="s">
        <v>475</v>
      </c>
      <c r="E382" s="8" t="s">
        <v>6</v>
      </c>
      <c r="F382" s="8"/>
      <c r="G382" s="57" t="e">
        <f>#REF!</f>
        <v>#REF!</v>
      </c>
      <c r="H382" s="57" t="e">
        <f t="shared" si="21"/>
        <v>#REF!</v>
      </c>
      <c r="I382" s="40" t="str">
        <f t="shared" si="24"/>
        <v>Ok!</v>
      </c>
      <c r="J382" s="38" t="e">
        <f t="shared" si="23"/>
        <v>#REF!</v>
      </c>
    </row>
    <row r="383" spans="1:10" ht="30">
      <c r="A383" s="7" t="s">
        <v>495</v>
      </c>
      <c r="B383" s="8">
        <v>85005</v>
      </c>
      <c r="C383" s="8" t="s">
        <v>119</v>
      </c>
      <c r="D383" s="7" t="s">
        <v>476</v>
      </c>
      <c r="E383" s="8" t="s">
        <v>6</v>
      </c>
      <c r="F383" s="8"/>
      <c r="G383" s="57" t="e">
        <f>#REF!</f>
        <v>#REF!</v>
      </c>
      <c r="H383" s="57" t="e">
        <f t="shared" si="21"/>
        <v>#REF!</v>
      </c>
      <c r="I383" s="40" t="str">
        <f t="shared" si="24"/>
        <v>Ok!</v>
      </c>
      <c r="J383" s="38" t="e">
        <f t="shared" si="23"/>
        <v>#REF!</v>
      </c>
    </row>
    <row r="384" spans="1:10" ht="15.75">
      <c r="A384" s="13">
        <v>12</v>
      </c>
      <c r="B384" s="200" t="s">
        <v>351</v>
      </c>
      <c r="C384" s="200"/>
      <c r="D384" s="200"/>
      <c r="E384" s="200"/>
      <c r="F384" s="200"/>
      <c r="G384" s="200"/>
      <c r="H384" s="57">
        <f t="shared" si="21"/>
        <v>0</v>
      </c>
      <c r="I384" s="40" t="str">
        <f t="shared" si="24"/>
        <v/>
      </c>
      <c r="J384" s="38" t="str">
        <f t="shared" si="23"/>
        <v/>
      </c>
    </row>
    <row r="385" spans="1:10" ht="30">
      <c r="A385" s="7" t="s">
        <v>496</v>
      </c>
      <c r="B385" s="8" t="s">
        <v>395</v>
      </c>
      <c r="C385" s="8" t="s">
        <v>119</v>
      </c>
      <c r="D385" s="7" t="s">
        <v>396</v>
      </c>
      <c r="E385" s="8">
        <v>0</v>
      </c>
      <c r="F385" s="8"/>
      <c r="G385" s="57" t="e">
        <f>#REF!</f>
        <v>#REF!</v>
      </c>
      <c r="H385" s="57" t="e">
        <f t="shared" si="21"/>
        <v>#REF!</v>
      </c>
      <c r="I385" s="40" t="str">
        <f t="shared" si="24"/>
        <v>Ok!</v>
      </c>
      <c r="J385" s="38" t="e">
        <f t="shared" si="23"/>
        <v>#REF!</v>
      </c>
    </row>
    <row r="386" spans="1:10" ht="30">
      <c r="A386" s="7" t="s">
        <v>497</v>
      </c>
      <c r="B386" s="8" t="s">
        <v>397</v>
      </c>
      <c r="C386" s="8" t="s">
        <v>119</v>
      </c>
      <c r="D386" s="7" t="s">
        <v>398</v>
      </c>
      <c r="E386" s="8" t="s">
        <v>6</v>
      </c>
      <c r="F386" s="8"/>
      <c r="G386" s="57" t="e">
        <f>#REF!</f>
        <v>#REF!</v>
      </c>
      <c r="H386" s="57" t="e">
        <f t="shared" si="21"/>
        <v>#REF!</v>
      </c>
      <c r="I386" s="40" t="str">
        <f t="shared" si="24"/>
        <v>Ok!</v>
      </c>
      <c r="J386" s="38" t="e">
        <f t="shared" si="23"/>
        <v>#REF!</v>
      </c>
    </row>
    <row r="387" spans="1:10" ht="30">
      <c r="A387" s="7" t="s">
        <v>498</v>
      </c>
      <c r="B387" s="8">
        <v>84090</v>
      </c>
      <c r="C387" s="8" t="s">
        <v>119</v>
      </c>
      <c r="D387" s="7" t="s">
        <v>399</v>
      </c>
      <c r="E387" s="8" t="s">
        <v>6</v>
      </c>
      <c r="F387" s="8"/>
      <c r="G387" s="57" t="e">
        <f>#REF!</f>
        <v>#REF!</v>
      </c>
      <c r="H387" s="57" t="e">
        <f t="shared" si="21"/>
        <v>#REF!</v>
      </c>
      <c r="I387" s="40" t="str">
        <f t="shared" si="24"/>
        <v>Ok!</v>
      </c>
      <c r="J387" s="38" t="e">
        <f t="shared" si="23"/>
        <v>#REF!</v>
      </c>
    </row>
    <row r="388" spans="1:10" ht="30">
      <c r="A388" s="7" t="s">
        <v>499</v>
      </c>
      <c r="B388" s="8">
        <v>84091</v>
      </c>
      <c r="C388" s="8" t="s">
        <v>119</v>
      </c>
      <c r="D388" s="7" t="s">
        <v>400</v>
      </c>
      <c r="E388" s="8" t="s">
        <v>6</v>
      </c>
      <c r="F388" s="8"/>
      <c r="G388" s="57" t="e">
        <f>#REF!</f>
        <v>#REF!</v>
      </c>
      <c r="H388" s="57" t="e">
        <f t="shared" si="21"/>
        <v>#REF!</v>
      </c>
      <c r="I388" s="40" t="str">
        <f t="shared" si="24"/>
        <v>Ok!</v>
      </c>
      <c r="J388" s="38" t="e">
        <f t="shared" si="23"/>
        <v>#REF!</v>
      </c>
    </row>
    <row r="389" spans="1:10" ht="30">
      <c r="A389" s="7" t="s">
        <v>500</v>
      </c>
      <c r="B389" s="8" t="s">
        <v>401</v>
      </c>
      <c r="C389" s="8" t="s">
        <v>119</v>
      </c>
      <c r="D389" s="7" t="s">
        <v>402</v>
      </c>
      <c r="E389" s="8" t="s">
        <v>6</v>
      </c>
      <c r="F389" s="8"/>
      <c r="G389" s="57" t="e">
        <f>#REF!</f>
        <v>#REF!</v>
      </c>
      <c r="H389" s="57" t="e">
        <f t="shared" si="21"/>
        <v>#REF!</v>
      </c>
      <c r="I389" s="40" t="str">
        <f t="shared" si="24"/>
        <v>Ok!</v>
      </c>
      <c r="J389" s="38" t="e">
        <f t="shared" si="23"/>
        <v>#REF!</v>
      </c>
    </row>
    <row r="390" spans="1:10" ht="30">
      <c r="A390" s="7" t="s">
        <v>501</v>
      </c>
      <c r="B390" s="8">
        <v>72201</v>
      </c>
      <c r="C390" s="8" t="s">
        <v>119</v>
      </c>
      <c r="D390" s="7" t="s">
        <v>403</v>
      </c>
      <c r="E390" s="8" t="s">
        <v>6</v>
      </c>
      <c r="F390" s="8"/>
      <c r="G390" s="57" t="e">
        <f>#REF!</f>
        <v>#REF!</v>
      </c>
      <c r="H390" s="57" t="e">
        <f t="shared" si="21"/>
        <v>#REF!</v>
      </c>
      <c r="I390" s="40" t="str">
        <f t="shared" si="24"/>
        <v>Ok!</v>
      </c>
      <c r="J390" s="38" t="e">
        <f t="shared" si="23"/>
        <v>#REF!</v>
      </c>
    </row>
    <row r="391" spans="1:10">
      <c r="A391" s="7" t="s">
        <v>502</v>
      </c>
      <c r="B391" s="8">
        <v>84094</v>
      </c>
      <c r="C391" s="8" t="s">
        <v>119</v>
      </c>
      <c r="D391" s="7" t="s">
        <v>404</v>
      </c>
      <c r="E391" s="8" t="s">
        <v>51</v>
      </c>
      <c r="F391" s="8"/>
      <c r="G391" s="57" t="e">
        <f>#REF!</f>
        <v>#REF!</v>
      </c>
      <c r="H391" s="57" t="e">
        <f t="shared" si="21"/>
        <v>#REF!</v>
      </c>
      <c r="I391" s="40" t="str">
        <f t="shared" si="24"/>
        <v>Ok!</v>
      </c>
      <c r="J391" s="38" t="e">
        <f t="shared" si="23"/>
        <v>#REF!</v>
      </c>
    </row>
    <row r="392" spans="1:10" ht="45">
      <c r="A392" s="7" t="s">
        <v>503</v>
      </c>
      <c r="B392" s="8">
        <v>87412</v>
      </c>
      <c r="C392" s="8" t="s">
        <v>119</v>
      </c>
      <c r="D392" s="7" t="s">
        <v>405</v>
      </c>
      <c r="E392" s="8" t="s">
        <v>6</v>
      </c>
      <c r="F392" s="8"/>
      <c r="G392" s="57" t="e">
        <f>#REF!</f>
        <v>#REF!</v>
      </c>
      <c r="H392" s="57" t="e">
        <f t="shared" si="21"/>
        <v>#REF!</v>
      </c>
      <c r="I392" s="40" t="str">
        <f t="shared" si="24"/>
        <v>Ok!</v>
      </c>
      <c r="J392" s="38" t="e">
        <f t="shared" si="23"/>
        <v>#REF!</v>
      </c>
    </row>
    <row r="393" spans="1:10" ht="45">
      <c r="A393" s="7" t="s">
        <v>504</v>
      </c>
      <c r="B393" s="8">
        <v>87419</v>
      </c>
      <c r="C393" s="8" t="s">
        <v>119</v>
      </c>
      <c r="D393" s="7" t="s">
        <v>406</v>
      </c>
      <c r="E393" s="8" t="s">
        <v>6</v>
      </c>
      <c r="F393" s="8"/>
      <c r="G393" s="57" t="e">
        <f>#REF!</f>
        <v>#REF!</v>
      </c>
      <c r="H393" s="57" t="e">
        <f t="shared" si="21"/>
        <v>#REF!</v>
      </c>
      <c r="I393" s="40" t="str">
        <f t="shared" si="24"/>
        <v>Ok!</v>
      </c>
      <c r="J393" s="38" t="e">
        <f t="shared" si="23"/>
        <v>#REF!</v>
      </c>
    </row>
    <row r="394" spans="1:10" ht="30">
      <c r="A394" s="7" t="s">
        <v>505</v>
      </c>
      <c r="B394" s="8" t="s">
        <v>586</v>
      </c>
      <c r="C394" s="8" t="s">
        <v>122</v>
      </c>
      <c r="D394" s="7" t="s">
        <v>407</v>
      </c>
      <c r="E394" s="8" t="s">
        <v>6</v>
      </c>
      <c r="F394" s="8"/>
      <c r="G394" s="57" t="e">
        <f>#REF!</f>
        <v>#REF!</v>
      </c>
      <c r="H394" s="57" t="e">
        <f t="shared" si="21"/>
        <v>#REF!</v>
      </c>
      <c r="I394" s="40" t="str">
        <f t="shared" si="24"/>
        <v>Verificar!</v>
      </c>
      <c r="J394" s="38" t="e">
        <f t="shared" si="23"/>
        <v>#REF!</v>
      </c>
    </row>
    <row r="395" spans="1:10" ht="30">
      <c r="A395" s="7" t="s">
        <v>506</v>
      </c>
      <c r="B395" s="8" t="s">
        <v>587</v>
      </c>
      <c r="C395" s="8" t="s">
        <v>122</v>
      </c>
      <c r="D395" s="7" t="s">
        <v>408</v>
      </c>
      <c r="E395" s="8" t="s">
        <v>6</v>
      </c>
      <c r="F395" s="8"/>
      <c r="G395" s="57" t="e">
        <f>#REF!</f>
        <v>#REF!</v>
      </c>
      <c r="H395" s="57" t="e">
        <f t="shared" si="21"/>
        <v>#REF!</v>
      </c>
      <c r="I395" s="40" t="str">
        <f t="shared" si="24"/>
        <v>Verificar!</v>
      </c>
      <c r="J395" s="38" t="e">
        <f t="shared" si="23"/>
        <v>#REF!</v>
      </c>
    </row>
    <row r="396" spans="1:10" ht="15.75" customHeight="1">
      <c r="A396" s="9">
        <v>13</v>
      </c>
      <c r="B396" s="197" t="s">
        <v>409</v>
      </c>
      <c r="C396" s="197"/>
      <c r="D396" s="197"/>
      <c r="E396" s="197"/>
      <c r="F396" s="197"/>
      <c r="G396" s="197"/>
      <c r="H396" s="57">
        <f t="shared" si="21"/>
        <v>0</v>
      </c>
      <c r="I396" s="40" t="str">
        <f t="shared" si="24"/>
        <v/>
      </c>
      <c r="J396" s="38" t="str">
        <f t="shared" si="23"/>
        <v/>
      </c>
    </row>
    <row r="397" spans="1:10" ht="30">
      <c r="A397" s="7" t="s">
        <v>507</v>
      </c>
      <c r="B397" s="8">
        <v>72948</v>
      </c>
      <c r="C397" s="8" t="s">
        <v>119</v>
      </c>
      <c r="D397" s="7" t="s">
        <v>410</v>
      </c>
      <c r="E397" s="8" t="s">
        <v>3</v>
      </c>
      <c r="F397" s="8"/>
      <c r="G397" s="57" t="e">
        <f>#REF!</f>
        <v>#REF!</v>
      </c>
      <c r="H397" s="57" t="e">
        <f t="shared" si="21"/>
        <v>#REF!</v>
      </c>
      <c r="I397" s="40" t="str">
        <f t="shared" si="24"/>
        <v>Ok!</v>
      </c>
      <c r="J397" s="38" t="e">
        <f t="shared" si="23"/>
        <v>#REF!</v>
      </c>
    </row>
    <row r="398" spans="1:10">
      <c r="A398" s="7" t="s">
        <v>508</v>
      </c>
      <c r="B398" s="8">
        <v>84182</v>
      </c>
      <c r="C398" s="8" t="s">
        <v>119</v>
      </c>
      <c r="D398" s="7" t="s">
        <v>411</v>
      </c>
      <c r="E398" s="8" t="s">
        <v>6</v>
      </c>
      <c r="F398" s="8"/>
      <c r="G398" s="57" t="e">
        <f>#REF!</f>
        <v>#REF!</v>
      </c>
      <c r="H398" s="57" t="e">
        <f t="shared" si="21"/>
        <v>#REF!</v>
      </c>
      <c r="I398" s="40" t="str">
        <f t="shared" si="24"/>
        <v>Ok!</v>
      </c>
      <c r="J398" s="38" t="e">
        <f t="shared" si="23"/>
        <v>#REF!</v>
      </c>
    </row>
    <row r="399" spans="1:10" ht="45">
      <c r="A399" s="7" t="s">
        <v>509</v>
      </c>
      <c r="B399" s="8">
        <v>87248</v>
      </c>
      <c r="C399" s="8" t="s">
        <v>119</v>
      </c>
      <c r="D399" s="7" t="s">
        <v>412</v>
      </c>
      <c r="E399" s="8" t="s">
        <v>6</v>
      </c>
      <c r="F399" s="8"/>
      <c r="G399" s="57" t="e">
        <f>#REF!</f>
        <v>#REF!</v>
      </c>
      <c r="H399" s="57" t="e">
        <f t="shared" si="21"/>
        <v>#REF!</v>
      </c>
      <c r="I399" s="40" t="str">
        <f t="shared" si="24"/>
        <v>Ok!</v>
      </c>
      <c r="J399" s="38" t="e">
        <f t="shared" si="23"/>
        <v>#REF!</v>
      </c>
    </row>
    <row r="400" spans="1:10" ht="45">
      <c r="A400" s="7" t="s">
        <v>510</v>
      </c>
      <c r="B400" s="8">
        <v>87248</v>
      </c>
      <c r="C400" s="8" t="s">
        <v>119</v>
      </c>
      <c r="D400" s="7" t="s">
        <v>413</v>
      </c>
      <c r="E400" s="8" t="s">
        <v>6</v>
      </c>
      <c r="F400" s="8"/>
      <c r="G400" s="57" t="e">
        <f>#REF!</f>
        <v>#REF!</v>
      </c>
      <c r="H400" s="57" t="e">
        <f t="shared" si="21"/>
        <v>#REF!</v>
      </c>
      <c r="I400" s="40" t="str">
        <f t="shared" si="24"/>
        <v>Ok!</v>
      </c>
      <c r="J400" s="38" t="e">
        <f t="shared" si="23"/>
        <v>#REF!</v>
      </c>
    </row>
    <row r="401" spans="1:10" ht="45">
      <c r="A401" s="7" t="s">
        <v>511</v>
      </c>
      <c r="B401" s="8">
        <v>87248</v>
      </c>
      <c r="C401" s="8" t="s">
        <v>119</v>
      </c>
      <c r="D401" s="7" t="s">
        <v>413</v>
      </c>
      <c r="E401" s="8" t="s">
        <v>6</v>
      </c>
      <c r="F401" s="8"/>
      <c r="G401" s="57" t="e">
        <f>#REF!</f>
        <v>#REF!</v>
      </c>
      <c r="H401" s="57" t="e">
        <f t="shared" si="21"/>
        <v>#REF!</v>
      </c>
      <c r="I401" s="40" t="str">
        <f t="shared" si="24"/>
        <v>Ok!</v>
      </c>
      <c r="J401" s="38" t="e">
        <f t="shared" si="23"/>
        <v>#REF!</v>
      </c>
    </row>
    <row r="402" spans="1:10" ht="45">
      <c r="A402" s="7" t="s">
        <v>512</v>
      </c>
      <c r="B402" s="8">
        <v>87260</v>
      </c>
      <c r="C402" s="8" t="s">
        <v>119</v>
      </c>
      <c r="D402" s="7" t="s">
        <v>414</v>
      </c>
      <c r="E402" s="8" t="s">
        <v>6</v>
      </c>
      <c r="F402" s="8"/>
      <c r="G402" s="57" t="e">
        <f>#REF!</f>
        <v>#REF!</v>
      </c>
      <c r="H402" s="57" t="e">
        <f t="shared" si="21"/>
        <v>#REF!</v>
      </c>
      <c r="I402" s="40" t="str">
        <f t="shared" si="24"/>
        <v>Ok!</v>
      </c>
      <c r="J402" s="38" t="e">
        <f t="shared" si="23"/>
        <v>#REF!</v>
      </c>
    </row>
    <row r="403" spans="1:10" ht="30">
      <c r="A403" s="7" t="s">
        <v>513</v>
      </c>
      <c r="B403" s="8" t="s">
        <v>415</v>
      </c>
      <c r="C403" s="8" t="s">
        <v>119</v>
      </c>
      <c r="D403" s="7" t="s">
        <v>416</v>
      </c>
      <c r="E403" s="8" t="s">
        <v>6</v>
      </c>
      <c r="F403" s="8"/>
      <c r="G403" s="57" t="e">
        <f>#REF!</f>
        <v>#REF!</v>
      </c>
      <c r="H403" s="57" t="e">
        <f t="shared" si="21"/>
        <v>#REF!</v>
      </c>
      <c r="I403" s="40" t="str">
        <f t="shared" si="24"/>
        <v>Ok!</v>
      </c>
      <c r="J403" s="38" t="e">
        <f t="shared" si="23"/>
        <v>#REF!</v>
      </c>
    </row>
    <row r="404" spans="1:10" ht="30">
      <c r="A404" s="7" t="s">
        <v>514</v>
      </c>
      <c r="B404" s="8" t="s">
        <v>417</v>
      </c>
      <c r="C404" s="8" t="s">
        <v>119</v>
      </c>
      <c r="D404" s="7" t="s">
        <v>418</v>
      </c>
      <c r="E404" s="8" t="s">
        <v>6</v>
      </c>
      <c r="F404" s="8"/>
      <c r="G404" s="57" t="e">
        <f>#REF!</f>
        <v>#REF!</v>
      </c>
      <c r="H404" s="57" t="e">
        <f t="shared" si="21"/>
        <v>#REF!</v>
      </c>
      <c r="I404" s="40" t="str">
        <f t="shared" si="24"/>
        <v>Ok!</v>
      </c>
      <c r="J404" s="38" t="e">
        <f t="shared" si="23"/>
        <v>#REF!</v>
      </c>
    </row>
    <row r="405" spans="1:10" ht="45">
      <c r="A405" s="7" t="s">
        <v>515</v>
      </c>
      <c r="B405" s="8">
        <v>72967</v>
      </c>
      <c r="C405" s="8" t="s">
        <v>119</v>
      </c>
      <c r="D405" s="7" t="s">
        <v>419</v>
      </c>
      <c r="E405" s="8" t="s">
        <v>51</v>
      </c>
      <c r="F405" s="8"/>
      <c r="G405" s="57" t="e">
        <f>#REF!</f>
        <v>#REF!</v>
      </c>
      <c r="H405" s="57" t="e">
        <f t="shared" si="21"/>
        <v>#REF!</v>
      </c>
      <c r="I405" s="40" t="str">
        <f t="shared" si="24"/>
        <v>Ok!</v>
      </c>
      <c r="J405" s="38" t="e">
        <f t="shared" si="23"/>
        <v>#REF!</v>
      </c>
    </row>
    <row r="406" spans="1:10" ht="60">
      <c r="A406" s="7" t="s">
        <v>516</v>
      </c>
      <c r="B406" s="8" t="s">
        <v>420</v>
      </c>
      <c r="C406" s="8" t="s">
        <v>119</v>
      </c>
      <c r="D406" s="7" t="s">
        <v>421</v>
      </c>
      <c r="E406" s="8" t="s">
        <v>6</v>
      </c>
      <c r="F406" s="8"/>
      <c r="G406" s="57" t="e">
        <f>#REF!</f>
        <v>#REF!</v>
      </c>
      <c r="H406" s="57" t="e">
        <f t="shared" si="21"/>
        <v>#REF!</v>
      </c>
      <c r="I406" s="40" t="str">
        <f t="shared" si="24"/>
        <v>Ok!</v>
      </c>
      <c r="J406" s="38" t="e">
        <f t="shared" si="23"/>
        <v>#REF!</v>
      </c>
    </row>
    <row r="407" spans="1:10" ht="30">
      <c r="A407" s="7" t="s">
        <v>517</v>
      </c>
      <c r="B407" s="8" t="s">
        <v>588</v>
      </c>
      <c r="C407" s="8" t="s">
        <v>122</v>
      </c>
      <c r="D407" s="7" t="s">
        <v>422</v>
      </c>
      <c r="E407" s="8" t="s">
        <v>6</v>
      </c>
      <c r="F407" s="8"/>
      <c r="G407" s="57" t="e">
        <f>#REF!</f>
        <v>#REF!</v>
      </c>
      <c r="H407" s="57" t="e">
        <f t="shared" si="21"/>
        <v>#REF!</v>
      </c>
      <c r="I407" s="40" t="str">
        <f t="shared" si="24"/>
        <v>Verificar!</v>
      </c>
      <c r="J407" s="38" t="e">
        <f t="shared" si="23"/>
        <v>#REF!</v>
      </c>
    </row>
    <row r="408" spans="1:10" ht="32.25" customHeight="1">
      <c r="A408" s="7" t="s">
        <v>518</v>
      </c>
      <c r="B408" s="8">
        <v>84647</v>
      </c>
      <c r="C408" s="8" t="s">
        <v>119</v>
      </c>
      <c r="D408" s="7" t="s">
        <v>297</v>
      </c>
      <c r="E408" s="8" t="s">
        <v>6</v>
      </c>
      <c r="F408" s="8"/>
      <c r="G408" s="57" t="e">
        <f>#REF!</f>
        <v>#REF!</v>
      </c>
      <c r="H408" s="57" t="e">
        <f t="shared" si="21"/>
        <v>#REF!</v>
      </c>
      <c r="I408" s="40" t="str">
        <f t="shared" si="24"/>
        <v>Ok!</v>
      </c>
      <c r="J408" s="38" t="e">
        <f t="shared" si="23"/>
        <v>#REF!</v>
      </c>
    </row>
    <row r="409" spans="1:10" ht="15" customHeight="1">
      <c r="A409" s="9">
        <v>14</v>
      </c>
      <c r="B409" s="197" t="s">
        <v>425</v>
      </c>
      <c r="C409" s="197"/>
      <c r="D409" s="197"/>
      <c r="E409" s="197"/>
      <c r="F409" s="197"/>
      <c r="G409" s="197"/>
      <c r="H409" s="57">
        <f t="shared" si="21"/>
        <v>0</v>
      </c>
      <c r="I409" s="40" t="str">
        <f t="shared" si="24"/>
        <v/>
      </c>
      <c r="J409" s="38" t="str">
        <f t="shared" si="23"/>
        <v/>
      </c>
    </row>
    <row r="410" spans="1:10" ht="15" customHeight="1">
      <c r="A410" s="7" t="s">
        <v>426</v>
      </c>
      <c r="B410" s="8" t="s">
        <v>427</v>
      </c>
      <c r="C410" s="8" t="s">
        <v>119</v>
      </c>
      <c r="D410" s="7" t="s">
        <v>428</v>
      </c>
      <c r="E410" s="8" t="s">
        <v>51</v>
      </c>
      <c r="F410" s="8"/>
      <c r="G410" s="57" t="e">
        <f>#REF!</f>
        <v>#REF!</v>
      </c>
      <c r="H410" s="57" t="e">
        <f t="shared" si="21"/>
        <v>#REF!</v>
      </c>
      <c r="I410" s="40" t="str">
        <f t="shared" si="24"/>
        <v>Ok!</v>
      </c>
      <c r="J410" s="38" t="e">
        <f t="shared" si="23"/>
        <v>#REF!</v>
      </c>
    </row>
    <row r="411" spans="1:10" ht="30">
      <c r="A411" s="7" t="s">
        <v>429</v>
      </c>
      <c r="B411" s="8">
        <v>84089</v>
      </c>
      <c r="C411" s="8" t="s">
        <v>119</v>
      </c>
      <c r="D411" s="7" t="s">
        <v>430</v>
      </c>
      <c r="E411" s="8" t="s">
        <v>51</v>
      </c>
      <c r="F411" s="8"/>
      <c r="G411" s="57" t="e">
        <f>#REF!</f>
        <v>#REF!</v>
      </c>
      <c r="H411" s="57" t="e">
        <f t="shared" si="21"/>
        <v>#REF!</v>
      </c>
      <c r="I411" s="40" t="str">
        <f t="shared" si="24"/>
        <v>Ok!</v>
      </c>
      <c r="J411" s="38" t="e">
        <f t="shared" si="23"/>
        <v>#REF!</v>
      </c>
    </row>
    <row r="412" spans="1:10">
      <c r="A412" s="7" t="s">
        <v>431</v>
      </c>
      <c r="B412" s="8" t="s">
        <v>432</v>
      </c>
      <c r="C412" s="8" t="s">
        <v>119</v>
      </c>
      <c r="D412" s="7" t="s">
        <v>433</v>
      </c>
      <c r="E412" s="8" t="s">
        <v>51</v>
      </c>
      <c r="F412" s="8"/>
      <c r="G412" s="57" t="e">
        <f>#REF!</f>
        <v>#REF!</v>
      </c>
      <c r="H412" s="57" t="e">
        <f t="shared" si="21"/>
        <v>#REF!</v>
      </c>
      <c r="I412" s="40" t="str">
        <f t="shared" si="24"/>
        <v>Ok!</v>
      </c>
      <c r="J412" s="38" t="e">
        <f t="shared" si="23"/>
        <v>#REF!</v>
      </c>
    </row>
    <row r="413" spans="1:10" ht="15" customHeight="1">
      <c r="A413" s="9">
        <v>15</v>
      </c>
      <c r="B413" s="197" t="s">
        <v>434</v>
      </c>
      <c r="C413" s="197"/>
      <c r="D413" s="197"/>
      <c r="E413" s="197"/>
      <c r="F413" s="197"/>
      <c r="G413" s="197"/>
      <c r="H413" s="57">
        <f t="shared" si="21"/>
        <v>0</v>
      </c>
      <c r="I413" s="40" t="str">
        <f t="shared" si="24"/>
        <v/>
      </c>
      <c r="J413" s="38" t="str">
        <f t="shared" si="23"/>
        <v/>
      </c>
    </row>
    <row r="414" spans="1:10" ht="30" customHeight="1">
      <c r="A414" s="7" t="s">
        <v>435</v>
      </c>
      <c r="B414" s="8">
        <v>87878</v>
      </c>
      <c r="C414" s="8" t="s">
        <v>119</v>
      </c>
      <c r="D414" s="7" t="s">
        <v>436</v>
      </c>
      <c r="E414" s="8" t="s">
        <v>6</v>
      </c>
      <c r="F414" s="8"/>
      <c r="G414" s="57" t="e">
        <f>#REF!</f>
        <v>#REF!</v>
      </c>
      <c r="H414" s="57" t="e">
        <f t="shared" si="21"/>
        <v>#REF!</v>
      </c>
      <c r="I414" s="40" t="str">
        <f t="shared" si="24"/>
        <v>Ok!</v>
      </c>
      <c r="J414" s="38" t="e">
        <f t="shared" si="23"/>
        <v>#REF!</v>
      </c>
    </row>
    <row r="415" spans="1:10" ht="60">
      <c r="A415" s="7" t="s">
        <v>437</v>
      </c>
      <c r="B415" s="8">
        <v>87893</v>
      </c>
      <c r="C415" s="8" t="s">
        <v>119</v>
      </c>
      <c r="D415" s="7" t="s">
        <v>438</v>
      </c>
      <c r="E415" s="8" t="s">
        <v>6</v>
      </c>
      <c r="F415" s="8"/>
      <c r="G415" s="57" t="e">
        <f>#REF!</f>
        <v>#REF!</v>
      </c>
      <c r="H415" s="57" t="e">
        <f t="shared" si="21"/>
        <v>#REF!</v>
      </c>
      <c r="I415" s="40" t="str">
        <f t="shared" si="24"/>
        <v>Ok!</v>
      </c>
      <c r="J415" s="38" t="e">
        <f t="shared" si="23"/>
        <v>#REF!</v>
      </c>
    </row>
    <row r="416" spans="1:10" ht="60">
      <c r="A416" s="7" t="s">
        <v>439</v>
      </c>
      <c r="B416" s="8">
        <v>87904</v>
      </c>
      <c r="C416" s="8" t="s">
        <v>119</v>
      </c>
      <c r="D416" s="7" t="s">
        <v>440</v>
      </c>
      <c r="E416" s="8" t="s">
        <v>6</v>
      </c>
      <c r="F416" s="8"/>
      <c r="G416" s="57" t="e">
        <f>#REF!</f>
        <v>#REF!</v>
      </c>
      <c r="H416" s="57" t="e">
        <f t="shared" si="21"/>
        <v>#REF!</v>
      </c>
      <c r="I416" s="40" t="str">
        <f t="shared" si="24"/>
        <v>Ok!</v>
      </c>
      <c r="J416" s="38" t="e">
        <f t="shared" si="23"/>
        <v>#REF!</v>
      </c>
    </row>
    <row r="417" spans="1:10" ht="75">
      <c r="A417" s="7" t="s">
        <v>441</v>
      </c>
      <c r="B417" s="8">
        <v>87546</v>
      </c>
      <c r="C417" s="8" t="s">
        <v>119</v>
      </c>
      <c r="D417" s="7" t="s">
        <v>442</v>
      </c>
      <c r="E417" s="8" t="s">
        <v>6</v>
      </c>
      <c r="F417" s="8"/>
      <c r="G417" s="57" t="e">
        <f>#REF!</f>
        <v>#REF!</v>
      </c>
      <c r="H417" s="57" t="e">
        <f t="shared" si="21"/>
        <v>#REF!</v>
      </c>
      <c r="I417" s="40" t="str">
        <f t="shared" si="24"/>
        <v>Ok!</v>
      </c>
      <c r="J417" s="38" t="e">
        <f t="shared" ref="J417:J458" si="25">IF(ISBLANK(G417),"",(IF(G417&lt;&gt;0,"Ok!","Verificar!")))</f>
        <v>#REF!</v>
      </c>
    </row>
    <row r="418" spans="1:10" ht="75">
      <c r="A418" s="7" t="s">
        <v>443</v>
      </c>
      <c r="B418" s="8">
        <v>87550</v>
      </c>
      <c r="C418" s="8" t="s">
        <v>119</v>
      </c>
      <c r="D418" s="7" t="s">
        <v>444</v>
      </c>
      <c r="E418" s="8" t="s">
        <v>6</v>
      </c>
      <c r="F418" s="8"/>
      <c r="G418" s="57" t="e">
        <f>#REF!</f>
        <v>#REF!</v>
      </c>
      <c r="H418" s="57" t="e">
        <f t="shared" si="21"/>
        <v>#REF!</v>
      </c>
      <c r="I418" s="40" t="str">
        <f t="shared" si="24"/>
        <v>Ok!</v>
      </c>
      <c r="J418" s="38" t="e">
        <f t="shared" si="25"/>
        <v>#REF!</v>
      </c>
    </row>
    <row r="419" spans="1:10" ht="45">
      <c r="A419" s="7" t="s">
        <v>445</v>
      </c>
      <c r="B419" s="8">
        <v>87777</v>
      </c>
      <c r="C419" s="8" t="s">
        <v>119</v>
      </c>
      <c r="D419" s="7" t="s">
        <v>446</v>
      </c>
      <c r="E419" s="8" t="s">
        <v>6</v>
      </c>
      <c r="F419" s="8"/>
      <c r="G419" s="57" t="e">
        <f>#REF!</f>
        <v>#REF!</v>
      </c>
      <c r="H419" s="57" t="e">
        <f t="shared" si="21"/>
        <v>#REF!</v>
      </c>
      <c r="I419" s="40" t="str">
        <f t="shared" si="24"/>
        <v>Ok!</v>
      </c>
      <c r="J419" s="38" t="e">
        <f t="shared" si="25"/>
        <v>#REF!</v>
      </c>
    </row>
    <row r="420" spans="1:10" ht="45">
      <c r="A420" s="7" t="s">
        <v>447</v>
      </c>
      <c r="B420" s="8">
        <v>87794</v>
      </c>
      <c r="C420" s="8" t="s">
        <v>119</v>
      </c>
      <c r="D420" s="7" t="s">
        <v>448</v>
      </c>
      <c r="E420" s="8" t="s">
        <v>6</v>
      </c>
      <c r="F420" s="8"/>
      <c r="G420" s="57" t="e">
        <f>#REF!</f>
        <v>#REF!</v>
      </c>
      <c r="H420" s="57" t="e">
        <f t="shared" si="21"/>
        <v>#REF!</v>
      </c>
      <c r="I420" s="40" t="str">
        <f t="shared" si="24"/>
        <v>Ok!</v>
      </c>
      <c r="J420" s="38" t="e">
        <f t="shared" si="25"/>
        <v>#REF!</v>
      </c>
    </row>
    <row r="421" spans="1:10" ht="30">
      <c r="A421" s="7" t="s">
        <v>449</v>
      </c>
      <c r="B421" s="8">
        <v>75481</v>
      </c>
      <c r="C421" s="8" t="s">
        <v>119</v>
      </c>
      <c r="D421" s="7" t="s">
        <v>450</v>
      </c>
      <c r="E421" s="8" t="s">
        <v>6</v>
      </c>
      <c r="F421" s="8"/>
      <c r="G421" s="57" t="e">
        <f>#REF!</f>
        <v>#REF!</v>
      </c>
      <c r="H421" s="57" t="e">
        <f t="shared" si="21"/>
        <v>#REF!</v>
      </c>
      <c r="I421" s="40" t="str">
        <f t="shared" si="24"/>
        <v>Ok!</v>
      </c>
      <c r="J421" s="38" t="e">
        <f t="shared" si="25"/>
        <v>#REF!</v>
      </c>
    </row>
    <row r="422" spans="1:10" ht="30">
      <c r="A422" s="7" t="s">
        <v>451</v>
      </c>
      <c r="B422" s="8" t="s">
        <v>452</v>
      </c>
      <c r="C422" s="8" t="s">
        <v>119</v>
      </c>
      <c r="D422" s="7" t="s">
        <v>453</v>
      </c>
      <c r="E422" s="8" t="s">
        <v>6</v>
      </c>
      <c r="F422" s="8"/>
      <c r="G422" s="57" t="e">
        <f>#REF!</f>
        <v>#REF!</v>
      </c>
      <c r="H422" s="57" t="e">
        <f t="shared" si="21"/>
        <v>#REF!</v>
      </c>
      <c r="I422" s="40" t="str">
        <f t="shared" si="24"/>
        <v>Ok!</v>
      </c>
      <c r="J422" s="38" t="e">
        <f t="shared" si="25"/>
        <v>#REF!</v>
      </c>
    </row>
    <row r="423" spans="1:10" ht="60">
      <c r="A423" s="7" t="s">
        <v>454</v>
      </c>
      <c r="B423" s="8">
        <v>87265</v>
      </c>
      <c r="C423" s="8" t="s">
        <v>119</v>
      </c>
      <c r="D423" s="7" t="s">
        <v>455</v>
      </c>
      <c r="E423" s="8" t="s">
        <v>6</v>
      </c>
      <c r="F423" s="8"/>
      <c r="G423" s="57" t="e">
        <f>#REF!</f>
        <v>#REF!</v>
      </c>
      <c r="H423" s="57" t="e">
        <f t="shared" si="21"/>
        <v>#REF!</v>
      </c>
      <c r="I423" s="40" t="str">
        <f t="shared" si="24"/>
        <v>Ok!</v>
      </c>
      <c r="J423" s="38" t="e">
        <f t="shared" si="25"/>
        <v>#REF!</v>
      </c>
    </row>
    <row r="424" spans="1:10" ht="60">
      <c r="A424" s="7" t="s">
        <v>456</v>
      </c>
      <c r="B424" s="8">
        <v>87267</v>
      </c>
      <c r="C424" s="8" t="s">
        <v>119</v>
      </c>
      <c r="D424" s="7" t="s">
        <v>457</v>
      </c>
      <c r="E424" s="8" t="s">
        <v>6</v>
      </c>
      <c r="F424" s="8"/>
      <c r="G424" s="57" t="e">
        <f>#REF!</f>
        <v>#REF!</v>
      </c>
      <c r="H424" s="57" t="e">
        <f t="shared" si="21"/>
        <v>#REF!</v>
      </c>
      <c r="I424" s="40" t="str">
        <f t="shared" si="24"/>
        <v>Ok!</v>
      </c>
      <c r="J424" s="38" t="e">
        <f t="shared" si="25"/>
        <v>#REF!</v>
      </c>
    </row>
    <row r="425" spans="1:10" ht="15.75">
      <c r="A425" s="9">
        <v>16</v>
      </c>
      <c r="B425" s="197" t="s">
        <v>423</v>
      </c>
      <c r="C425" s="197"/>
      <c r="D425" s="197"/>
      <c r="E425" s="197"/>
      <c r="F425" s="197"/>
      <c r="G425" s="197"/>
      <c r="H425" s="57">
        <f t="shared" si="21"/>
        <v>0</v>
      </c>
      <c r="I425" s="40" t="str">
        <f t="shared" si="24"/>
        <v/>
      </c>
      <c r="J425" s="38" t="str">
        <f t="shared" si="25"/>
        <v/>
      </c>
    </row>
    <row r="426" spans="1:10" ht="30">
      <c r="A426" s="7" t="s">
        <v>264</v>
      </c>
      <c r="B426" s="8" t="s">
        <v>265</v>
      </c>
      <c r="C426" s="8" t="s">
        <v>119</v>
      </c>
      <c r="D426" s="7" t="s">
        <v>266</v>
      </c>
      <c r="E426" s="8" t="s">
        <v>6</v>
      </c>
      <c r="F426" s="8"/>
      <c r="G426" s="57" t="e">
        <f>#REF!</f>
        <v>#REF!</v>
      </c>
      <c r="H426" s="57" t="e">
        <f t="shared" si="21"/>
        <v>#REF!</v>
      </c>
      <c r="I426" s="40" t="str">
        <f t="shared" si="24"/>
        <v>Ok!</v>
      </c>
      <c r="J426" s="38" t="e">
        <f t="shared" si="25"/>
        <v>#REF!</v>
      </c>
    </row>
    <row r="427" spans="1:10" ht="30">
      <c r="A427" s="7" t="s">
        <v>267</v>
      </c>
      <c r="B427" s="8">
        <v>88497</v>
      </c>
      <c r="C427" s="8" t="s">
        <v>119</v>
      </c>
      <c r="D427" s="7" t="s">
        <v>268</v>
      </c>
      <c r="E427" s="8" t="s">
        <v>6</v>
      </c>
      <c r="F427" s="8"/>
      <c r="G427" s="57" t="e">
        <f>#REF!</f>
        <v>#REF!</v>
      </c>
      <c r="H427" s="57" t="e">
        <f t="shared" ref="H427:H461" si="26">F427*G427</f>
        <v>#REF!</v>
      </c>
      <c r="I427" s="40" t="str">
        <f t="shared" si="24"/>
        <v>Ok!</v>
      </c>
      <c r="J427" s="38" t="e">
        <f t="shared" si="25"/>
        <v>#REF!</v>
      </c>
    </row>
    <row r="428" spans="1:10" ht="15.75">
      <c r="A428" s="7" t="s">
        <v>269</v>
      </c>
      <c r="B428" s="8">
        <v>150586</v>
      </c>
      <c r="C428" s="8" t="s">
        <v>122</v>
      </c>
      <c r="D428" s="7" t="s">
        <v>270</v>
      </c>
      <c r="E428" s="8" t="s">
        <v>6</v>
      </c>
      <c r="F428" s="8"/>
      <c r="G428" s="57" t="e">
        <f>#REF!</f>
        <v>#REF!</v>
      </c>
      <c r="H428" s="57" t="e">
        <f t="shared" si="26"/>
        <v>#REF!</v>
      </c>
      <c r="I428" s="40" t="str">
        <f t="shared" si="24"/>
        <v>Verificar!</v>
      </c>
      <c r="J428" s="38" t="e">
        <f t="shared" si="25"/>
        <v>#REF!</v>
      </c>
    </row>
    <row r="429" spans="1:10" ht="30">
      <c r="A429" s="7" t="s">
        <v>271</v>
      </c>
      <c r="B429" s="8">
        <v>88487</v>
      </c>
      <c r="C429" s="8" t="s">
        <v>119</v>
      </c>
      <c r="D429" s="7" t="s">
        <v>272</v>
      </c>
      <c r="E429" s="8" t="s">
        <v>6</v>
      </c>
      <c r="F429" s="8"/>
      <c r="G429" s="57" t="e">
        <f>#REF!</f>
        <v>#REF!</v>
      </c>
      <c r="H429" s="57" t="e">
        <f t="shared" si="26"/>
        <v>#REF!</v>
      </c>
      <c r="I429" s="40" t="str">
        <f t="shared" si="24"/>
        <v>Ok!</v>
      </c>
      <c r="J429" s="38" t="e">
        <f t="shared" si="25"/>
        <v>#REF!</v>
      </c>
    </row>
    <row r="430" spans="1:10" ht="15.75">
      <c r="A430" s="7" t="s">
        <v>273</v>
      </c>
      <c r="B430" s="8">
        <v>150131</v>
      </c>
      <c r="C430" s="8" t="s">
        <v>122</v>
      </c>
      <c r="D430" s="7" t="s">
        <v>274</v>
      </c>
      <c r="E430" s="8" t="s">
        <v>6</v>
      </c>
      <c r="F430" s="8"/>
      <c r="G430" s="57" t="e">
        <f>#REF!</f>
        <v>#REF!</v>
      </c>
      <c r="H430" s="57" t="e">
        <f t="shared" si="26"/>
        <v>#REF!</v>
      </c>
      <c r="I430" s="40" t="str">
        <f t="shared" ref="I430:I461" si="27">IF(ISBLANK(C430),"",IF(C430="sinapi","Ok!","Verificar!"))</f>
        <v>Verificar!</v>
      </c>
      <c r="J430" s="38" t="e">
        <f t="shared" si="25"/>
        <v>#REF!</v>
      </c>
    </row>
    <row r="431" spans="1:10" ht="15.75">
      <c r="A431" s="7" t="s">
        <v>275</v>
      </c>
      <c r="B431" s="8">
        <v>150480</v>
      </c>
      <c r="C431" s="8" t="s">
        <v>122</v>
      </c>
      <c r="D431" s="7" t="s">
        <v>276</v>
      </c>
      <c r="E431" s="8" t="s">
        <v>6</v>
      </c>
      <c r="F431" s="8"/>
      <c r="G431" s="57" t="e">
        <f>#REF!</f>
        <v>#REF!</v>
      </c>
      <c r="H431" s="57" t="e">
        <f t="shared" si="26"/>
        <v>#REF!</v>
      </c>
      <c r="I431" s="40" t="str">
        <f t="shared" si="27"/>
        <v>Verificar!</v>
      </c>
      <c r="J431" s="38" t="e">
        <f t="shared" si="25"/>
        <v>#REF!</v>
      </c>
    </row>
    <row r="432" spans="1:10" ht="15.75">
      <c r="A432" s="7" t="s">
        <v>277</v>
      </c>
      <c r="B432" s="8">
        <v>150253</v>
      </c>
      <c r="C432" s="8" t="s">
        <v>122</v>
      </c>
      <c r="D432" s="7" t="s">
        <v>278</v>
      </c>
      <c r="E432" s="8" t="s">
        <v>6</v>
      </c>
      <c r="F432" s="8"/>
      <c r="G432" s="57" t="e">
        <f>#REF!</f>
        <v>#REF!</v>
      </c>
      <c r="H432" s="57" t="e">
        <f t="shared" si="26"/>
        <v>#REF!</v>
      </c>
      <c r="I432" s="40" t="str">
        <f t="shared" si="27"/>
        <v>Verificar!</v>
      </c>
      <c r="J432" s="38" t="e">
        <f t="shared" si="25"/>
        <v>#REF!</v>
      </c>
    </row>
    <row r="433" spans="1:10" ht="45">
      <c r="A433" s="7" t="s">
        <v>279</v>
      </c>
      <c r="B433" s="8">
        <v>88429</v>
      </c>
      <c r="C433" s="8" t="s">
        <v>119</v>
      </c>
      <c r="D433" s="7" t="s">
        <v>280</v>
      </c>
      <c r="E433" s="8" t="s">
        <v>6</v>
      </c>
      <c r="F433" s="8"/>
      <c r="G433" s="57" t="e">
        <f>#REF!</f>
        <v>#REF!</v>
      </c>
      <c r="H433" s="57" t="e">
        <f t="shared" si="26"/>
        <v>#REF!</v>
      </c>
      <c r="I433" s="40" t="str">
        <f t="shared" si="27"/>
        <v>Ok!</v>
      </c>
      <c r="J433" s="38" t="e">
        <f t="shared" si="25"/>
        <v>#REF!</v>
      </c>
    </row>
    <row r="434" spans="1:10">
      <c r="A434" s="7" t="s">
        <v>281</v>
      </c>
      <c r="B434" s="8">
        <v>84657</v>
      </c>
      <c r="C434" s="8" t="s">
        <v>119</v>
      </c>
      <c r="D434" s="7" t="s">
        <v>282</v>
      </c>
      <c r="E434" s="8" t="s">
        <v>6</v>
      </c>
      <c r="F434" s="8"/>
      <c r="G434" s="57" t="e">
        <f>#REF!</f>
        <v>#REF!</v>
      </c>
      <c r="H434" s="57" t="e">
        <f t="shared" si="26"/>
        <v>#REF!</v>
      </c>
      <c r="I434" s="40" t="str">
        <f t="shared" si="27"/>
        <v>Ok!</v>
      </c>
      <c r="J434" s="38" t="e">
        <f t="shared" si="25"/>
        <v>#REF!</v>
      </c>
    </row>
    <row r="435" spans="1:10" ht="30">
      <c r="A435" s="7" t="s">
        <v>283</v>
      </c>
      <c r="B435" s="8">
        <v>88413</v>
      </c>
      <c r="C435" s="8" t="s">
        <v>119</v>
      </c>
      <c r="D435" s="7" t="s">
        <v>284</v>
      </c>
      <c r="E435" s="8" t="s">
        <v>6</v>
      </c>
      <c r="F435" s="8"/>
      <c r="G435" s="57" t="e">
        <f>#REF!</f>
        <v>#REF!</v>
      </c>
      <c r="H435" s="57" t="e">
        <f t="shared" si="26"/>
        <v>#REF!</v>
      </c>
      <c r="I435" s="40" t="str">
        <f t="shared" si="27"/>
        <v>Ok!</v>
      </c>
      <c r="J435" s="38" t="e">
        <f t="shared" si="25"/>
        <v>#REF!</v>
      </c>
    </row>
    <row r="436" spans="1:10" ht="30">
      <c r="A436" s="7" t="s">
        <v>285</v>
      </c>
      <c r="B436" s="8">
        <v>84678</v>
      </c>
      <c r="C436" s="8" t="s">
        <v>119</v>
      </c>
      <c r="D436" s="7" t="s">
        <v>286</v>
      </c>
      <c r="E436" s="8" t="s">
        <v>6</v>
      </c>
      <c r="F436" s="8"/>
      <c r="G436" s="57" t="e">
        <f>#REF!</f>
        <v>#REF!</v>
      </c>
      <c r="H436" s="57" t="e">
        <f t="shared" si="26"/>
        <v>#REF!</v>
      </c>
      <c r="I436" s="40" t="str">
        <f t="shared" si="27"/>
        <v>Ok!</v>
      </c>
      <c r="J436" s="38" t="e">
        <f t="shared" si="25"/>
        <v>#REF!</v>
      </c>
    </row>
    <row r="437" spans="1:10" ht="15.75">
      <c r="A437" s="7" t="s">
        <v>287</v>
      </c>
      <c r="B437" s="8">
        <v>150134</v>
      </c>
      <c r="C437" s="8" t="s">
        <v>122</v>
      </c>
      <c r="D437" s="7" t="s">
        <v>288</v>
      </c>
      <c r="E437" s="8" t="s">
        <v>6</v>
      </c>
      <c r="F437" s="8"/>
      <c r="G437" s="57" t="e">
        <f>#REF!</f>
        <v>#REF!</v>
      </c>
      <c r="H437" s="57" t="e">
        <f t="shared" si="26"/>
        <v>#REF!</v>
      </c>
      <c r="I437" s="40" t="str">
        <f t="shared" si="27"/>
        <v>Verificar!</v>
      </c>
      <c r="J437" s="38" t="e">
        <f t="shared" si="25"/>
        <v>#REF!</v>
      </c>
    </row>
    <row r="438" spans="1:10" ht="15.75">
      <c r="A438" s="7" t="s">
        <v>289</v>
      </c>
      <c r="B438" s="8">
        <v>150302</v>
      </c>
      <c r="C438" s="8" t="s">
        <v>122</v>
      </c>
      <c r="D438" s="7" t="s">
        <v>290</v>
      </c>
      <c r="E438" s="8" t="s">
        <v>6</v>
      </c>
      <c r="F438" s="8"/>
      <c r="G438" s="57" t="e">
        <f>#REF!</f>
        <v>#REF!</v>
      </c>
      <c r="H438" s="57" t="e">
        <f t="shared" si="26"/>
        <v>#REF!</v>
      </c>
      <c r="I438" s="40" t="str">
        <f t="shared" si="27"/>
        <v>Verificar!</v>
      </c>
      <c r="J438" s="38" t="e">
        <f t="shared" si="25"/>
        <v>#REF!</v>
      </c>
    </row>
    <row r="439" spans="1:10" ht="30">
      <c r="A439" s="7" t="s">
        <v>291</v>
      </c>
      <c r="B439" s="8">
        <v>84660</v>
      </c>
      <c r="C439" s="8" t="s">
        <v>119</v>
      </c>
      <c r="D439" s="7" t="s">
        <v>292</v>
      </c>
      <c r="E439" s="8" t="s">
        <v>6</v>
      </c>
      <c r="F439" s="8"/>
      <c r="G439" s="57" t="e">
        <f>#REF!</f>
        <v>#REF!</v>
      </c>
      <c r="H439" s="57" t="e">
        <f t="shared" si="26"/>
        <v>#REF!</v>
      </c>
      <c r="I439" s="40" t="str">
        <f t="shared" si="27"/>
        <v>Ok!</v>
      </c>
      <c r="J439" s="38" t="e">
        <f t="shared" si="25"/>
        <v>#REF!</v>
      </c>
    </row>
    <row r="440" spans="1:10">
      <c r="A440" s="7" t="s">
        <v>293</v>
      </c>
      <c r="B440" s="8" t="s">
        <v>294</v>
      </c>
      <c r="C440" s="8" t="s">
        <v>119</v>
      </c>
      <c r="D440" s="7" t="s">
        <v>295</v>
      </c>
      <c r="E440" s="8" t="s">
        <v>6</v>
      </c>
      <c r="F440" s="8"/>
      <c r="G440" s="57" t="e">
        <f>#REF!</f>
        <v>#REF!</v>
      </c>
      <c r="H440" s="57" t="e">
        <f t="shared" si="26"/>
        <v>#REF!</v>
      </c>
      <c r="I440" s="40" t="str">
        <f t="shared" si="27"/>
        <v>Ok!</v>
      </c>
      <c r="J440" s="38" t="e">
        <f t="shared" si="25"/>
        <v>#REF!</v>
      </c>
    </row>
    <row r="441" spans="1:10" ht="29.25" customHeight="1">
      <c r="A441" s="7" t="s">
        <v>296</v>
      </c>
      <c r="B441" s="8">
        <v>84647</v>
      </c>
      <c r="C441" s="8" t="s">
        <v>119</v>
      </c>
      <c r="D441" s="7" t="s">
        <v>297</v>
      </c>
      <c r="E441" s="8" t="s">
        <v>6</v>
      </c>
      <c r="F441" s="8"/>
      <c r="G441" s="57" t="e">
        <f>#REF!</f>
        <v>#REF!</v>
      </c>
      <c r="H441" s="57" t="e">
        <f t="shared" si="26"/>
        <v>#REF!</v>
      </c>
      <c r="I441" s="40" t="str">
        <f t="shared" si="27"/>
        <v>Ok!</v>
      </c>
      <c r="J441" s="38" t="e">
        <f t="shared" si="25"/>
        <v>#REF!</v>
      </c>
    </row>
    <row r="442" spans="1:10" ht="15.75">
      <c r="A442" s="9">
        <v>17</v>
      </c>
      <c r="B442" s="197" t="s">
        <v>263</v>
      </c>
      <c r="C442" s="197"/>
      <c r="D442" s="197"/>
      <c r="E442" s="197"/>
      <c r="F442" s="197"/>
      <c r="G442" s="197"/>
      <c r="H442" s="57">
        <f t="shared" si="26"/>
        <v>0</v>
      </c>
      <c r="I442" s="40" t="str">
        <f>IF(ISBLANK(C442),"",IF(C442="sinapi","Ok!","Verificar!"))</f>
        <v/>
      </c>
      <c r="J442" s="38" t="str">
        <f>IF(ISBLANK(G442),"",(IF(G442&lt;&gt;0,"Ok!","Verificar!")))</f>
        <v/>
      </c>
    </row>
    <row r="443" spans="1:10" ht="34.5" customHeight="1">
      <c r="A443" s="165" t="s">
        <v>242</v>
      </c>
      <c r="B443" s="166">
        <v>72897</v>
      </c>
      <c r="C443" s="166" t="s">
        <v>119</v>
      </c>
      <c r="D443" s="165" t="s">
        <v>732</v>
      </c>
      <c r="E443" s="166" t="s">
        <v>3</v>
      </c>
      <c r="F443" s="166"/>
      <c r="G443" s="167">
        <v>16.600000000000001</v>
      </c>
      <c r="H443" s="57">
        <f t="shared" si="26"/>
        <v>0</v>
      </c>
      <c r="I443" s="40" t="str">
        <f>IF(ISBLANK(C443),"",IF(C443="sinapi","Ok!","Verificar!"))</f>
        <v>Ok!</v>
      </c>
      <c r="J443" s="38" t="str">
        <f>IF(ISBLANK(G443),"",(IF(G443&lt;&gt;0,"Ok!","Verificar!")))</f>
        <v>Ok!</v>
      </c>
    </row>
    <row r="444" spans="1:10" ht="36.75" customHeight="1">
      <c r="A444" s="165" t="s">
        <v>243</v>
      </c>
      <c r="B444" s="169">
        <v>72900</v>
      </c>
      <c r="C444" s="166" t="s">
        <v>119</v>
      </c>
      <c r="D444" s="168" t="s">
        <v>733</v>
      </c>
      <c r="E444" s="166" t="s">
        <v>3</v>
      </c>
      <c r="F444" s="169"/>
      <c r="G444" s="170">
        <v>4.88</v>
      </c>
      <c r="H444" s="57">
        <f t="shared" si="26"/>
        <v>0</v>
      </c>
      <c r="I444" s="40" t="str">
        <f>IF(ISBLANK(C444),"",IF(C444="sinapi","Ok!","Verificar!"))</f>
        <v>Ok!</v>
      </c>
      <c r="J444" s="38" t="str">
        <f>IF(ISBLANK(G444),"",(IF(G444&lt;&gt;0,"Ok!","Verificar!")))</f>
        <v>Ok!</v>
      </c>
    </row>
    <row r="445" spans="1:10">
      <c r="A445" s="36" t="s">
        <v>244</v>
      </c>
      <c r="B445" s="163" t="s">
        <v>753</v>
      </c>
      <c r="C445" s="163" t="s">
        <v>119</v>
      </c>
      <c r="D445" s="162" t="s">
        <v>754</v>
      </c>
      <c r="E445" s="163" t="s">
        <v>3</v>
      </c>
      <c r="F445" s="163"/>
      <c r="G445" s="164">
        <v>47.93</v>
      </c>
      <c r="H445" s="57">
        <f t="shared" si="26"/>
        <v>0</v>
      </c>
      <c r="I445" s="40" t="str">
        <f>IF(ISBLANK(C445),"",IF(C445="sinapi","Ok!","Verificar!"))</f>
        <v>Ok!</v>
      </c>
      <c r="J445" s="38" t="str">
        <f>IF(ISBLANK(G445),"",(IF(G445&lt;&gt;0,"Ok!","Verificar!")))</f>
        <v>Ok!</v>
      </c>
    </row>
    <row r="446" spans="1:10" ht="30">
      <c r="A446" s="36" t="s">
        <v>245</v>
      </c>
      <c r="B446" s="8">
        <v>83623</v>
      </c>
      <c r="C446" s="163" t="s">
        <v>119</v>
      </c>
      <c r="D446" s="7" t="s">
        <v>763</v>
      </c>
      <c r="E446" s="8" t="s">
        <v>478</v>
      </c>
      <c r="F446" s="8"/>
      <c r="G446" s="57">
        <v>209.97</v>
      </c>
      <c r="H446" s="57">
        <f t="shared" si="26"/>
        <v>0</v>
      </c>
      <c r="I446" s="40" t="str">
        <f t="shared" si="27"/>
        <v>Ok!</v>
      </c>
      <c r="J446" s="38" t="str">
        <f t="shared" si="25"/>
        <v>Ok!</v>
      </c>
    </row>
    <row r="447" spans="1:10">
      <c r="A447" s="36" t="s">
        <v>246</v>
      </c>
      <c r="B447" s="8" t="s">
        <v>764</v>
      </c>
      <c r="C447" s="163" t="s">
        <v>119</v>
      </c>
      <c r="D447" s="7" t="s">
        <v>765</v>
      </c>
      <c r="E447" s="8" t="s">
        <v>478</v>
      </c>
      <c r="F447" s="8"/>
      <c r="G447" s="57">
        <v>66.239999999999995</v>
      </c>
      <c r="H447" s="57">
        <f t="shared" si="26"/>
        <v>0</v>
      </c>
      <c r="I447" s="40" t="str">
        <f t="shared" si="27"/>
        <v>Ok!</v>
      </c>
      <c r="J447" s="38" t="str">
        <f t="shared" si="25"/>
        <v>Ok!</v>
      </c>
    </row>
    <row r="448" spans="1:10" ht="15.75">
      <c r="A448" s="9">
        <v>18</v>
      </c>
      <c r="B448" s="197" t="s">
        <v>241</v>
      </c>
      <c r="C448" s="197"/>
      <c r="D448" s="197"/>
      <c r="E448" s="197"/>
      <c r="F448" s="197"/>
      <c r="G448" s="197"/>
      <c r="H448" s="57">
        <f t="shared" si="26"/>
        <v>0</v>
      </c>
      <c r="I448" s="40" t="str">
        <f t="shared" si="27"/>
        <v/>
      </c>
      <c r="J448" s="38" t="str">
        <f t="shared" si="25"/>
        <v/>
      </c>
    </row>
    <row r="449" spans="1:10">
      <c r="A449" s="7" t="s">
        <v>247</v>
      </c>
      <c r="B449" s="8" t="s">
        <v>260</v>
      </c>
      <c r="C449" s="8" t="s">
        <v>119</v>
      </c>
      <c r="D449" s="7" t="s">
        <v>233</v>
      </c>
      <c r="E449" s="8" t="s">
        <v>6</v>
      </c>
      <c r="F449" s="8"/>
      <c r="G449" s="57">
        <v>8.68</v>
      </c>
      <c r="H449" s="57">
        <f t="shared" si="26"/>
        <v>0</v>
      </c>
      <c r="I449" s="40" t="str">
        <f t="shared" si="27"/>
        <v>Ok!</v>
      </c>
      <c r="J449" s="38" t="str">
        <f t="shared" si="25"/>
        <v>Ok!</v>
      </c>
    </row>
    <row r="450" spans="1:10">
      <c r="A450" s="7" t="s">
        <v>248</v>
      </c>
      <c r="B450" s="8" t="s">
        <v>261</v>
      </c>
      <c r="C450" s="8" t="s">
        <v>119</v>
      </c>
      <c r="D450" s="7" t="s">
        <v>234</v>
      </c>
      <c r="E450" s="8" t="s">
        <v>15</v>
      </c>
      <c r="F450" s="8"/>
      <c r="G450" s="57">
        <v>19.3</v>
      </c>
      <c r="H450" s="57">
        <f t="shared" si="26"/>
        <v>0</v>
      </c>
      <c r="I450" s="40" t="str">
        <f t="shared" si="27"/>
        <v>Ok!</v>
      </c>
      <c r="J450" s="38" t="str">
        <f t="shared" si="25"/>
        <v>Ok!</v>
      </c>
    </row>
    <row r="451" spans="1:10">
      <c r="A451" s="7" t="s">
        <v>249</v>
      </c>
      <c r="B451" s="8" t="s">
        <v>262</v>
      </c>
      <c r="C451" s="8" t="s">
        <v>119</v>
      </c>
      <c r="D451" s="7" t="s">
        <v>235</v>
      </c>
      <c r="E451" s="8" t="s">
        <v>6</v>
      </c>
      <c r="F451" s="8"/>
      <c r="G451" s="57">
        <v>16.04</v>
      </c>
      <c r="H451" s="57">
        <f t="shared" si="26"/>
        <v>0</v>
      </c>
      <c r="I451" s="40" t="str">
        <f t="shared" si="27"/>
        <v>Ok!</v>
      </c>
      <c r="J451" s="38" t="str">
        <f t="shared" si="25"/>
        <v>Ok!</v>
      </c>
    </row>
    <row r="452" spans="1:10">
      <c r="A452" s="7" t="s">
        <v>250</v>
      </c>
      <c r="B452" s="8" t="s">
        <v>759</v>
      </c>
      <c r="C452" s="8" t="s">
        <v>119</v>
      </c>
      <c r="D452" s="7" t="s">
        <v>760</v>
      </c>
      <c r="E452" s="8" t="s">
        <v>6</v>
      </c>
      <c r="F452" s="8"/>
      <c r="G452" s="57">
        <v>7</v>
      </c>
      <c r="H452" s="57">
        <f t="shared" si="26"/>
        <v>0</v>
      </c>
      <c r="I452" s="40" t="str">
        <f t="shared" si="27"/>
        <v>Ok!</v>
      </c>
      <c r="J452" s="38" t="str">
        <f t="shared" si="25"/>
        <v>Ok!</v>
      </c>
    </row>
    <row r="453" spans="1:10">
      <c r="A453" s="7" t="s">
        <v>251</v>
      </c>
      <c r="B453" s="202" t="s">
        <v>755</v>
      </c>
      <c r="C453" s="8" t="s">
        <v>119</v>
      </c>
      <c r="D453" s="201" t="s">
        <v>756</v>
      </c>
      <c r="E453" s="202" t="s">
        <v>6</v>
      </c>
      <c r="F453" s="202"/>
      <c r="G453" s="203">
        <v>17.91</v>
      </c>
      <c r="H453" s="57">
        <f t="shared" si="26"/>
        <v>0</v>
      </c>
      <c r="I453" s="40" t="str">
        <f>IF(ISBLANK(C453),"",IF(C453="sinapi","Ok!","Verificar!"))</f>
        <v>Ok!</v>
      </c>
      <c r="J453" s="38" t="str">
        <f>IF(ISBLANK(G453),"",(IF(G453&lt;&gt;0,"Ok!","Verificar!")))</f>
        <v>Ok!</v>
      </c>
    </row>
    <row r="454" spans="1:10">
      <c r="A454" s="7" t="s">
        <v>252</v>
      </c>
      <c r="B454" s="202" t="s">
        <v>757</v>
      </c>
      <c r="C454" s="8" t="s">
        <v>119</v>
      </c>
      <c r="D454" s="201" t="s">
        <v>758</v>
      </c>
      <c r="E454" s="202" t="s">
        <v>6</v>
      </c>
      <c r="F454" s="202"/>
      <c r="G454" s="203">
        <v>18.239999999999998</v>
      </c>
      <c r="H454" s="57">
        <f t="shared" si="26"/>
        <v>0</v>
      </c>
      <c r="I454" s="40" t="str">
        <f>IF(ISBLANK(C454),"",IF(C454="sinapi","Ok!","Verificar!"))</f>
        <v>Ok!</v>
      </c>
      <c r="J454" s="38" t="str">
        <f>IF(ISBLANK(G454),"",(IF(G454&lt;&gt;0,"Ok!","Verificar!")))</f>
        <v>Ok!</v>
      </c>
    </row>
    <row r="455" spans="1:10">
      <c r="A455" s="7" t="s">
        <v>253</v>
      </c>
      <c r="B455" s="202">
        <v>84117</v>
      </c>
      <c r="C455" s="8" t="s">
        <v>119</v>
      </c>
      <c r="D455" s="201" t="s">
        <v>238</v>
      </c>
      <c r="E455" s="202" t="s">
        <v>6</v>
      </c>
      <c r="F455" s="202"/>
      <c r="G455" s="203">
        <v>14.58</v>
      </c>
      <c r="H455" s="57">
        <f t="shared" si="26"/>
        <v>0</v>
      </c>
      <c r="I455" s="40" t="str">
        <f>IF(ISBLANK(C455),"",IF(C455="sinapi","Ok!","Verificar!"))</f>
        <v>Ok!</v>
      </c>
      <c r="J455" s="38" t="str">
        <f>IF(ISBLANK(G455),"",(IF(G455&lt;&gt;0,"Ok!","Verificar!")))</f>
        <v>Ok!</v>
      </c>
    </row>
    <row r="456" spans="1:10" ht="15.75">
      <c r="A456" s="7" t="s">
        <v>254</v>
      </c>
      <c r="B456" s="8">
        <v>270590</v>
      </c>
      <c r="C456" s="8" t="s">
        <v>122</v>
      </c>
      <c r="D456" s="7" t="s">
        <v>236</v>
      </c>
      <c r="E456" s="8" t="s">
        <v>51</v>
      </c>
      <c r="F456" s="8"/>
      <c r="G456" s="57" t="e">
        <f>#REF!</f>
        <v>#REF!</v>
      </c>
      <c r="H456" s="57" t="e">
        <f t="shared" si="26"/>
        <v>#REF!</v>
      </c>
      <c r="I456" s="40" t="str">
        <f t="shared" si="27"/>
        <v>Verificar!</v>
      </c>
      <c r="J456" s="38" t="e">
        <f t="shared" si="25"/>
        <v>#REF!</v>
      </c>
    </row>
    <row r="457" spans="1:10" ht="15.75">
      <c r="A457" s="7" t="s">
        <v>255</v>
      </c>
      <c r="B457" s="8"/>
      <c r="C457" s="8" t="s">
        <v>656</v>
      </c>
      <c r="D457" s="7" t="s">
        <v>237</v>
      </c>
      <c r="E457" s="8" t="s">
        <v>602</v>
      </c>
      <c r="F457" s="8"/>
      <c r="G457" s="57" t="e">
        <f>#REF!</f>
        <v>#REF!</v>
      </c>
      <c r="H457" s="57" t="e">
        <f t="shared" si="26"/>
        <v>#REF!</v>
      </c>
      <c r="I457" s="40" t="str">
        <f t="shared" si="27"/>
        <v>Verificar!</v>
      </c>
      <c r="J457" s="38" t="e">
        <f t="shared" si="25"/>
        <v>#REF!</v>
      </c>
    </row>
    <row r="458" spans="1:10">
      <c r="A458" s="7" t="s">
        <v>256</v>
      </c>
      <c r="B458" s="8">
        <v>84117</v>
      </c>
      <c r="C458" s="8" t="s">
        <v>119</v>
      </c>
      <c r="D458" s="7" t="s">
        <v>238</v>
      </c>
      <c r="E458" s="8" t="s">
        <v>602</v>
      </c>
      <c r="F458" s="8"/>
      <c r="G458" s="57" t="e">
        <f>#REF!</f>
        <v>#REF!</v>
      </c>
      <c r="H458" s="57" t="e">
        <f t="shared" si="26"/>
        <v>#REF!</v>
      </c>
      <c r="I458" s="40" t="str">
        <f t="shared" si="27"/>
        <v>Ok!</v>
      </c>
      <c r="J458" s="38" t="e">
        <f t="shared" si="25"/>
        <v>#REF!</v>
      </c>
    </row>
    <row r="459" spans="1:10" ht="15.75">
      <c r="A459" s="7" t="s">
        <v>257</v>
      </c>
      <c r="B459" s="8"/>
      <c r="C459" s="8" t="s">
        <v>656</v>
      </c>
      <c r="D459" s="7" t="s">
        <v>239</v>
      </c>
      <c r="E459" s="8" t="s">
        <v>0</v>
      </c>
      <c r="F459" s="8"/>
      <c r="G459" s="57" t="e">
        <f>#REF!</f>
        <v>#REF!</v>
      </c>
      <c r="H459" s="57" t="e">
        <f t="shared" si="26"/>
        <v>#REF!</v>
      </c>
      <c r="I459" s="40" t="str">
        <f t="shared" si="27"/>
        <v>Verificar!</v>
      </c>
      <c r="J459" s="38" t="e">
        <f>IF(ISBLANK(G459),"",(IF(G459&lt;&gt;0,"Ok!","Verificar!")))</f>
        <v>#REF!</v>
      </c>
    </row>
    <row r="460" spans="1:10" ht="15.75">
      <c r="A460" s="7" t="s">
        <v>258</v>
      </c>
      <c r="B460" s="8"/>
      <c r="C460" s="8" t="s">
        <v>656</v>
      </c>
      <c r="D460" s="7" t="s">
        <v>752</v>
      </c>
      <c r="E460" s="8" t="s">
        <v>478</v>
      </c>
      <c r="F460" s="8"/>
      <c r="G460" s="57" t="e">
        <f>#REF!</f>
        <v>#REF!</v>
      </c>
      <c r="H460" s="57" t="e">
        <f t="shared" si="26"/>
        <v>#REF!</v>
      </c>
      <c r="I460" s="40" t="str">
        <f t="shared" si="27"/>
        <v>Verificar!</v>
      </c>
      <c r="J460" s="38" t="e">
        <f>IF(ISBLANK(G460),"",(IF(G460&lt;&gt;0,"Ok!","Verificar!")))</f>
        <v>#REF!</v>
      </c>
    </row>
    <row r="461" spans="1:10" ht="15.75">
      <c r="A461" s="7" t="s">
        <v>259</v>
      </c>
      <c r="B461" s="8"/>
      <c r="C461" s="8" t="s">
        <v>656</v>
      </c>
      <c r="D461" s="7" t="s">
        <v>240</v>
      </c>
      <c r="E461" s="8" t="s">
        <v>0</v>
      </c>
      <c r="F461" s="8"/>
      <c r="G461" s="57" t="e">
        <f>#REF!</f>
        <v>#REF!</v>
      </c>
      <c r="H461" s="57" t="e">
        <f t="shared" si="26"/>
        <v>#REF!</v>
      </c>
      <c r="I461" s="40" t="str">
        <f t="shared" si="27"/>
        <v>Verificar!</v>
      </c>
      <c r="J461" s="38" t="e">
        <f>IF(ISBLANK(G461),"",(IF(G461&lt;&gt;0,"Ok!","Verificar!")))</f>
        <v>#REF!</v>
      </c>
    </row>
  </sheetData>
  <sortState ref="B303:E320">
    <sortCondition ref="B303:B320"/>
  </sortState>
  <conditionalFormatting sqref="I1:J1048576">
    <cfRule type="cellIs" dxfId="10" priority="11" operator="equal">
      <formula>"Verificar!"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O545"/>
  <sheetViews>
    <sheetView zoomScale="70" zoomScaleNormal="70" workbookViewId="0">
      <selection activeCell="I11" sqref="I11"/>
    </sheetView>
  </sheetViews>
  <sheetFormatPr defaultRowHeight="15"/>
  <cols>
    <col min="1" max="1" width="16.42578125" style="95" customWidth="1"/>
    <col min="2" max="2" width="14.42578125" style="95" customWidth="1"/>
    <col min="3" max="3" width="58.5703125" style="95" customWidth="1"/>
    <col min="4" max="4" width="18.140625" style="95" customWidth="1"/>
    <col min="5" max="5" width="16.140625" style="95" customWidth="1"/>
    <col min="6" max="7" width="15.28515625" style="95" customWidth="1"/>
    <col min="8" max="8" width="9.140625" style="208" customWidth="1"/>
    <col min="9" max="9" width="15.140625" style="95" customWidth="1"/>
    <col min="10" max="10" width="20" style="95" customWidth="1"/>
    <col min="11" max="11" width="36.140625" style="95" customWidth="1"/>
    <col min="12" max="12" width="9.140625" style="95"/>
    <col min="13" max="13" width="19.85546875" style="95" customWidth="1"/>
    <col min="14" max="14" width="19" style="95" customWidth="1"/>
    <col min="15" max="15" width="14.7109375" style="95" customWidth="1"/>
    <col min="16" max="16384" width="9.140625" style="95"/>
  </cols>
  <sheetData>
    <row r="1" spans="1:15" ht="15.75" customHeight="1">
      <c r="A1" s="225" t="s">
        <v>556</v>
      </c>
      <c r="B1" s="223"/>
      <c r="C1" s="223"/>
      <c r="D1" s="223"/>
      <c r="E1" s="223"/>
      <c r="F1" s="223"/>
      <c r="G1" s="224"/>
      <c r="H1" s="208">
        <v>1.9342999999999999</v>
      </c>
    </row>
    <row r="2" spans="1:15" ht="56.25" customHeight="1">
      <c r="A2" s="34" t="s">
        <v>557</v>
      </c>
      <c r="B2" s="34" t="s">
        <v>2</v>
      </c>
      <c r="C2" s="34" t="s">
        <v>558</v>
      </c>
      <c r="D2" s="34" t="s">
        <v>665</v>
      </c>
      <c r="E2" s="34" t="s">
        <v>559</v>
      </c>
      <c r="F2" s="34" t="s">
        <v>560</v>
      </c>
      <c r="G2" s="35" t="s">
        <v>561</v>
      </c>
      <c r="H2" s="208">
        <v>0.30509999999999998</v>
      </c>
      <c r="I2" s="34" t="s">
        <v>557</v>
      </c>
      <c r="J2" s="34" t="s">
        <v>2</v>
      </c>
      <c r="K2" s="34" t="s">
        <v>558</v>
      </c>
      <c r="L2" s="34" t="s">
        <v>0</v>
      </c>
      <c r="M2" s="34" t="s">
        <v>559</v>
      </c>
      <c r="N2" s="34" t="s">
        <v>560</v>
      </c>
      <c r="O2" s="35" t="s">
        <v>561</v>
      </c>
    </row>
    <row r="3" spans="1:15" ht="30">
      <c r="A3" s="32" t="s">
        <v>572</v>
      </c>
      <c r="B3" s="15" t="s">
        <v>87</v>
      </c>
      <c r="C3" s="32" t="s">
        <v>128</v>
      </c>
      <c r="D3" s="15" t="s">
        <v>602</v>
      </c>
      <c r="E3" s="16"/>
      <c r="F3" s="16"/>
      <c r="G3" s="17"/>
      <c r="I3" s="134"/>
      <c r="J3" s="135"/>
      <c r="K3" s="1"/>
    </row>
    <row r="4" spans="1:15" ht="30">
      <c r="A4" s="125" t="s">
        <v>638</v>
      </c>
      <c r="B4" s="120"/>
      <c r="C4" s="121" t="s">
        <v>639</v>
      </c>
      <c r="D4" s="122" t="s">
        <v>563</v>
      </c>
      <c r="E4" s="123">
        <v>1.1100000000000001</v>
      </c>
      <c r="F4" s="124">
        <f>15.05/H1</f>
        <v>7.780592462389496</v>
      </c>
      <c r="G4" s="189">
        <f>E4*F4</f>
        <v>8.6364576332523413</v>
      </c>
      <c r="I4" s="1"/>
      <c r="J4" s="1"/>
      <c r="K4" s="1"/>
    </row>
    <row r="5" spans="1:15" ht="30">
      <c r="A5" s="82" t="s">
        <v>603</v>
      </c>
      <c r="B5" s="65"/>
      <c r="C5" s="69" t="s">
        <v>604</v>
      </c>
      <c r="D5" s="66" t="s">
        <v>563</v>
      </c>
      <c r="E5" s="67">
        <v>0.28000000000000003</v>
      </c>
      <c r="F5" s="68">
        <f>11.98/H1</f>
        <v>6.1934549966396117</v>
      </c>
      <c r="G5" s="189">
        <f t="shared" ref="G5:G11" si="0">E5*F5</f>
        <v>1.7341673990590916</v>
      </c>
    </row>
    <row r="6" spans="1:15" ht="30">
      <c r="A6" s="70" t="s">
        <v>695</v>
      </c>
      <c r="B6" s="143"/>
      <c r="C6" s="72" t="s">
        <v>666</v>
      </c>
      <c r="D6" s="73" t="s">
        <v>736</v>
      </c>
      <c r="E6" s="79">
        <f>0.48</f>
        <v>0.48</v>
      </c>
      <c r="F6" s="80">
        <v>62</v>
      </c>
      <c r="G6" s="189">
        <f t="shared" si="0"/>
        <v>29.759999999999998</v>
      </c>
    </row>
    <row r="7" spans="1:15" ht="30">
      <c r="A7" s="70" t="s">
        <v>696</v>
      </c>
      <c r="B7" s="71"/>
      <c r="C7" s="72" t="s">
        <v>667</v>
      </c>
      <c r="D7" s="73" t="s">
        <v>736</v>
      </c>
      <c r="E7" s="79">
        <v>3.5999999999999997E-2</v>
      </c>
      <c r="F7" s="80">
        <v>140</v>
      </c>
      <c r="G7" s="189">
        <f t="shared" si="0"/>
        <v>5.04</v>
      </c>
    </row>
    <row r="8" spans="1:15" ht="30">
      <c r="A8" s="70" t="s">
        <v>697</v>
      </c>
      <c r="B8" s="73"/>
      <c r="C8" s="72" t="s">
        <v>668</v>
      </c>
      <c r="D8" s="73" t="s">
        <v>602</v>
      </c>
      <c r="E8" s="79">
        <v>0.36</v>
      </c>
      <c r="F8" s="72">
        <v>22.3</v>
      </c>
      <c r="G8" s="189">
        <f t="shared" si="0"/>
        <v>8.0280000000000005</v>
      </c>
    </row>
    <row r="9" spans="1:15" ht="30">
      <c r="A9" s="70" t="s">
        <v>698</v>
      </c>
      <c r="B9" s="73"/>
      <c r="C9" s="72" t="s">
        <v>669</v>
      </c>
      <c r="D9" s="73" t="s">
        <v>5</v>
      </c>
      <c r="E9" s="79">
        <v>0.3</v>
      </c>
      <c r="F9" s="72">
        <v>8.6</v>
      </c>
      <c r="G9" s="189">
        <f t="shared" si="0"/>
        <v>2.5799999999999996</v>
      </c>
    </row>
    <row r="10" spans="1:15" ht="30">
      <c r="A10" s="77" t="s">
        <v>699</v>
      </c>
      <c r="B10" s="73"/>
      <c r="C10" s="72" t="s">
        <v>670</v>
      </c>
      <c r="D10" s="73" t="s">
        <v>736</v>
      </c>
      <c r="E10" s="79">
        <v>0.06</v>
      </c>
      <c r="F10" s="72">
        <v>95</v>
      </c>
      <c r="G10" s="189">
        <f t="shared" si="0"/>
        <v>5.7</v>
      </c>
    </row>
    <row r="11" spans="1:15" ht="30">
      <c r="A11" s="77" t="s">
        <v>700</v>
      </c>
      <c r="B11" s="73"/>
      <c r="C11" s="72" t="s">
        <v>671</v>
      </c>
      <c r="D11" s="73" t="s">
        <v>640</v>
      </c>
      <c r="E11" s="79">
        <v>0.12</v>
      </c>
      <c r="F11" s="72">
        <v>8.0500000000000007</v>
      </c>
      <c r="G11" s="189">
        <f t="shared" si="0"/>
        <v>0.96600000000000008</v>
      </c>
    </row>
    <row r="12" spans="1:15">
      <c r="A12" s="77"/>
      <c r="B12" s="73"/>
      <c r="C12" s="72"/>
      <c r="D12" s="73"/>
      <c r="E12" s="72"/>
      <c r="F12" s="72"/>
      <c r="G12" s="78"/>
    </row>
    <row r="13" spans="1:15">
      <c r="A13" s="77"/>
      <c r="B13" s="73"/>
      <c r="C13" s="72"/>
      <c r="D13" s="73"/>
      <c r="E13" s="72"/>
      <c r="F13" s="72" t="s">
        <v>564</v>
      </c>
      <c r="G13" s="144">
        <f>SUM(G4:G11)</f>
        <v>62.444625032311428</v>
      </c>
    </row>
    <row r="14" spans="1:15" ht="30">
      <c r="A14" s="77"/>
      <c r="B14" s="73"/>
      <c r="C14" s="72"/>
      <c r="D14" s="73"/>
      <c r="E14" s="72"/>
      <c r="F14" s="72" t="s">
        <v>565</v>
      </c>
      <c r="G14" s="78">
        <f>SUM(G4:G5)*(H1-1)</f>
        <v>9.6892749676885703</v>
      </c>
    </row>
    <row r="15" spans="1:15">
      <c r="A15" s="77"/>
      <c r="B15" s="73"/>
      <c r="C15" s="72"/>
      <c r="D15" s="73"/>
      <c r="E15" s="72"/>
      <c r="F15" s="72" t="s">
        <v>566</v>
      </c>
      <c r="G15" s="78"/>
    </row>
    <row r="16" spans="1:15">
      <c r="A16" s="77"/>
      <c r="B16" s="73"/>
      <c r="C16" s="72"/>
      <c r="D16" s="73"/>
      <c r="E16" s="72"/>
      <c r="F16" s="72" t="s">
        <v>567</v>
      </c>
      <c r="G16" s="144">
        <f>SUM(G13:G15)</f>
        <v>72.133899999999997</v>
      </c>
    </row>
    <row r="17" spans="1:8" ht="15.75">
      <c r="A17" s="142"/>
      <c r="B17" s="59"/>
      <c r="C17" s="59"/>
      <c r="D17" s="59"/>
      <c r="E17" s="59"/>
      <c r="F17" s="59"/>
      <c r="G17" s="60"/>
      <c r="H17" s="208" t="s">
        <v>747</v>
      </c>
    </row>
    <row r="18" spans="1:8" ht="30">
      <c r="A18" s="32" t="s">
        <v>573</v>
      </c>
      <c r="B18" s="15" t="s">
        <v>90</v>
      </c>
      <c r="C18" s="32" t="s">
        <v>18</v>
      </c>
      <c r="D18" s="15" t="s">
        <v>602</v>
      </c>
      <c r="E18" s="16"/>
      <c r="F18" s="16"/>
      <c r="G18" s="17"/>
    </row>
    <row r="19" spans="1:8" ht="30">
      <c r="A19" s="82" t="s">
        <v>603</v>
      </c>
      <c r="B19" s="65"/>
      <c r="C19" s="69" t="s">
        <v>604</v>
      </c>
      <c r="D19" s="66" t="s">
        <v>563</v>
      </c>
      <c r="E19" s="67">
        <v>0.3</v>
      </c>
      <c r="F19" s="68">
        <f>11.98/H1</f>
        <v>6.1934549966396117</v>
      </c>
      <c r="G19" s="83">
        <f>E19*F19</f>
        <v>1.8580364989918834</v>
      </c>
    </row>
    <row r="20" spans="1:8">
      <c r="A20" s="82"/>
      <c r="B20" s="65"/>
      <c r="C20" s="69"/>
      <c r="D20" s="66"/>
      <c r="E20" s="67"/>
      <c r="F20" s="68"/>
      <c r="G20" s="83"/>
    </row>
    <row r="21" spans="1:8">
      <c r="A21" s="84"/>
      <c r="B21" s="66"/>
      <c r="C21" s="69"/>
      <c r="D21" s="66"/>
      <c r="E21" s="69"/>
      <c r="F21" s="69" t="s">
        <v>564</v>
      </c>
      <c r="G21" s="85">
        <f>SUM(G19:G19)</f>
        <v>1.8580364989918834</v>
      </c>
    </row>
    <row r="22" spans="1:8" ht="30">
      <c r="A22" s="84"/>
      <c r="B22" s="66"/>
      <c r="C22" s="69"/>
      <c r="D22" s="66"/>
      <c r="E22" s="69"/>
      <c r="F22" s="69" t="s">
        <v>565</v>
      </c>
      <c r="G22" s="86">
        <f>SUM(G19:G19)*(H1-1)</f>
        <v>1.7359635010081165</v>
      </c>
    </row>
    <row r="23" spans="1:8">
      <c r="A23" s="84"/>
      <c r="B23" s="66"/>
      <c r="C23" s="69"/>
      <c r="D23" s="66"/>
      <c r="E23" s="69"/>
      <c r="F23" s="69" t="s">
        <v>566</v>
      </c>
      <c r="G23" s="86"/>
    </row>
    <row r="24" spans="1:8">
      <c r="A24" s="84"/>
      <c r="B24" s="66"/>
      <c r="C24" s="69"/>
      <c r="D24" s="66"/>
      <c r="E24" s="69"/>
      <c r="F24" s="69" t="s">
        <v>567</v>
      </c>
      <c r="G24" s="85">
        <f>SUM(G21:G23)</f>
        <v>3.5939999999999999</v>
      </c>
    </row>
    <row r="25" spans="1:8" ht="15.75">
      <c r="A25" s="42"/>
      <c r="B25" s="30"/>
      <c r="C25" s="30"/>
      <c r="D25" s="30"/>
      <c r="E25" s="30"/>
      <c r="F25" s="30"/>
      <c r="G25" s="31"/>
      <c r="H25" s="208" t="s">
        <v>747</v>
      </c>
    </row>
    <row r="26" spans="1:8" ht="30">
      <c r="A26" s="32" t="s">
        <v>574</v>
      </c>
      <c r="B26" s="15" t="s">
        <v>91</v>
      </c>
      <c r="C26" s="32" t="s">
        <v>129</v>
      </c>
      <c r="D26" s="15" t="s">
        <v>602</v>
      </c>
      <c r="E26" s="16"/>
      <c r="F26" s="16"/>
      <c r="G26" s="17"/>
    </row>
    <row r="27" spans="1:8" ht="30">
      <c r="A27" s="82" t="s">
        <v>658</v>
      </c>
      <c r="B27" s="65"/>
      <c r="C27" s="69" t="s">
        <v>608</v>
      </c>
      <c r="D27" s="66" t="s">
        <v>563</v>
      </c>
      <c r="E27" s="67">
        <v>0.4</v>
      </c>
      <c r="F27" s="68">
        <f>12.69/H1</f>
        <v>6.5605128470247633</v>
      </c>
      <c r="G27" s="83">
        <f>E27*F27</f>
        <v>2.6242051388099057</v>
      </c>
    </row>
    <row r="28" spans="1:8" ht="30">
      <c r="A28" s="82" t="s">
        <v>613</v>
      </c>
      <c r="B28" s="65"/>
      <c r="C28" s="69" t="s">
        <v>609</v>
      </c>
      <c r="D28" s="66" t="s">
        <v>563</v>
      </c>
      <c r="E28" s="67">
        <v>0.2</v>
      </c>
      <c r="F28" s="68">
        <f>18.5/H1</f>
        <v>9.5641834255286149</v>
      </c>
      <c r="G28" s="83">
        <f>E28*F28</f>
        <v>1.912836685105723</v>
      </c>
    </row>
    <row r="29" spans="1:8" ht="30">
      <c r="A29" s="82" t="s">
        <v>701</v>
      </c>
      <c r="B29" s="66"/>
      <c r="C29" s="69" t="s">
        <v>610</v>
      </c>
      <c r="D29" s="66" t="s">
        <v>606</v>
      </c>
      <c r="E29" s="67">
        <v>0.08</v>
      </c>
      <c r="F29" s="68">
        <v>82</v>
      </c>
      <c r="G29" s="83">
        <f>E29*F29</f>
        <v>6.5600000000000005</v>
      </c>
    </row>
    <row r="30" spans="1:8" ht="30">
      <c r="A30" s="84" t="s">
        <v>702</v>
      </c>
      <c r="B30" s="66"/>
      <c r="C30" s="69" t="s">
        <v>611</v>
      </c>
      <c r="D30" s="66" t="s">
        <v>612</v>
      </c>
      <c r="E30" s="67">
        <v>2</v>
      </c>
      <c r="F30" s="68">
        <v>15</v>
      </c>
      <c r="G30" s="83">
        <f>E30*F30</f>
        <v>30</v>
      </c>
    </row>
    <row r="31" spans="1:8">
      <c r="A31" s="84"/>
      <c r="B31" s="66"/>
      <c r="C31" s="69"/>
      <c r="D31" s="66"/>
      <c r="E31" s="69"/>
      <c r="F31" s="69"/>
      <c r="G31" s="86"/>
    </row>
    <row r="32" spans="1:8">
      <c r="A32" s="84"/>
      <c r="B32" s="66"/>
      <c r="C32" s="69"/>
      <c r="D32" s="66"/>
      <c r="E32" s="69"/>
      <c r="F32" s="69" t="s">
        <v>564</v>
      </c>
      <c r="G32" s="85">
        <f>SUM(G27:G30)</f>
        <v>41.097041823915632</v>
      </c>
    </row>
    <row r="33" spans="1:8" ht="30">
      <c r="A33" s="84"/>
      <c r="B33" s="66"/>
      <c r="C33" s="69"/>
      <c r="D33" s="66"/>
      <c r="E33" s="69"/>
      <c r="F33" s="69" t="s">
        <v>565</v>
      </c>
      <c r="G33" s="86">
        <f>SUM(G27:G28)*(H1-1)</f>
        <v>4.2389581760843713</v>
      </c>
    </row>
    <row r="34" spans="1:8">
      <c r="A34" s="84"/>
      <c r="B34" s="66"/>
      <c r="C34" s="69"/>
      <c r="D34" s="66"/>
      <c r="E34" s="69"/>
      <c r="F34" s="69" t="s">
        <v>566</v>
      </c>
      <c r="G34" s="86"/>
    </row>
    <row r="35" spans="1:8">
      <c r="A35" s="84"/>
      <c r="B35" s="66"/>
      <c r="C35" s="69"/>
      <c r="D35" s="66"/>
      <c r="E35" s="69"/>
      <c r="F35" s="69" t="s">
        <v>567</v>
      </c>
      <c r="G35" s="85">
        <f>SUM(G32:G34)</f>
        <v>45.336000000000006</v>
      </c>
    </row>
    <row r="36" spans="1:8">
      <c r="A36" s="43"/>
      <c r="B36" s="44"/>
      <c r="C36" s="45"/>
      <c r="D36" s="44"/>
      <c r="E36" s="45"/>
      <c r="F36" s="45"/>
      <c r="G36" s="46"/>
      <c r="H36" s="208" t="s">
        <v>747</v>
      </c>
    </row>
    <row r="37" spans="1:8" ht="30">
      <c r="A37" s="32" t="s">
        <v>735</v>
      </c>
      <c r="B37" s="15"/>
      <c r="C37" s="32" t="s">
        <v>734</v>
      </c>
      <c r="D37" s="15" t="s">
        <v>602</v>
      </c>
      <c r="E37" s="16"/>
      <c r="F37" s="16"/>
      <c r="G37" s="17"/>
    </row>
    <row r="38" spans="1:8" ht="30">
      <c r="A38" s="125" t="s">
        <v>746</v>
      </c>
      <c r="B38" s="120"/>
      <c r="C38" s="121" t="s">
        <v>639</v>
      </c>
      <c r="D38" s="122" t="s">
        <v>563</v>
      </c>
      <c r="E38" s="67">
        <v>1</v>
      </c>
      <c r="F38" s="68">
        <f>15.05/H1</f>
        <v>7.780592462389496</v>
      </c>
      <c r="G38" s="83">
        <f>E38*F38</f>
        <v>7.780592462389496</v>
      </c>
    </row>
    <row r="39" spans="1:8" ht="30">
      <c r="A39" s="82" t="s">
        <v>603</v>
      </c>
      <c r="B39" s="65"/>
      <c r="C39" s="69" t="s">
        <v>604</v>
      </c>
      <c r="D39" s="66" t="s">
        <v>563</v>
      </c>
      <c r="E39" s="67">
        <v>2</v>
      </c>
      <c r="F39" s="68">
        <f>11.98/H1</f>
        <v>6.1934549966396117</v>
      </c>
      <c r="G39" s="83">
        <f>E39*F39</f>
        <v>12.386909993279223</v>
      </c>
    </row>
    <row r="40" spans="1:8" ht="30">
      <c r="A40" s="70" t="s">
        <v>695</v>
      </c>
      <c r="B40" s="143"/>
      <c r="C40" s="72" t="s">
        <v>666</v>
      </c>
      <c r="D40" s="66" t="s">
        <v>736</v>
      </c>
      <c r="E40" s="67">
        <v>0.05</v>
      </c>
      <c r="F40" s="68">
        <v>62</v>
      </c>
      <c r="G40" s="83">
        <f>E40*F40</f>
        <v>3.1</v>
      </c>
    </row>
    <row r="41" spans="1:8" ht="30">
      <c r="A41" s="181" t="s">
        <v>737</v>
      </c>
      <c r="B41" s="182"/>
      <c r="C41" s="183" t="s">
        <v>738</v>
      </c>
      <c r="D41" s="180" t="s">
        <v>5</v>
      </c>
      <c r="E41" s="184">
        <v>0.1</v>
      </c>
      <c r="F41" s="185">
        <v>8</v>
      </c>
      <c r="G41" s="83">
        <f>E41*F41</f>
        <v>0.8</v>
      </c>
    </row>
    <row r="42" spans="1:8" ht="30">
      <c r="A42" s="77" t="s">
        <v>699</v>
      </c>
      <c r="B42" s="73"/>
      <c r="C42" s="72" t="s">
        <v>670</v>
      </c>
      <c r="D42" s="73" t="s">
        <v>736</v>
      </c>
      <c r="E42" s="67">
        <v>0.14000000000000001</v>
      </c>
      <c r="F42" s="68">
        <v>95</v>
      </c>
      <c r="G42" s="87">
        <f>E42*F42</f>
        <v>13.3</v>
      </c>
    </row>
    <row r="43" spans="1:8">
      <c r="A43" s="84"/>
      <c r="B43" s="66"/>
      <c r="C43" s="69"/>
      <c r="D43" s="66"/>
      <c r="E43" s="69"/>
      <c r="F43" s="69"/>
      <c r="G43" s="86"/>
    </row>
    <row r="44" spans="1:8">
      <c r="A44" s="84"/>
      <c r="B44" s="66"/>
      <c r="C44" s="69"/>
      <c r="D44" s="66"/>
      <c r="E44" s="69"/>
      <c r="F44" s="69" t="s">
        <v>564</v>
      </c>
      <c r="G44" s="85">
        <f>SUM(G38:G42)</f>
        <v>37.367502455668721</v>
      </c>
    </row>
    <row r="45" spans="1:8" ht="30">
      <c r="A45" s="84"/>
      <c r="B45" s="66"/>
      <c r="C45" s="69"/>
      <c r="D45" s="66"/>
      <c r="E45" s="69"/>
      <c r="F45" s="69" t="s">
        <v>565</v>
      </c>
      <c r="G45" s="86">
        <f>SUM(G38:G39)*(H1-1)</f>
        <v>18.84249754433128</v>
      </c>
    </row>
    <row r="46" spans="1:8">
      <c r="A46" s="84"/>
      <c r="B46" s="66"/>
      <c r="C46" s="69"/>
      <c r="D46" s="66"/>
      <c r="E46" s="69"/>
      <c r="F46" s="69" t="s">
        <v>566</v>
      </c>
      <c r="G46" s="86"/>
    </row>
    <row r="47" spans="1:8">
      <c r="A47" s="84"/>
      <c r="B47" s="66"/>
      <c r="C47" s="69"/>
      <c r="D47" s="66"/>
      <c r="E47" s="69"/>
      <c r="F47" s="69" t="s">
        <v>567</v>
      </c>
      <c r="G47" s="85">
        <f>SUM(G44:G46)</f>
        <v>56.21</v>
      </c>
    </row>
    <row r="48" spans="1:8">
      <c r="A48" s="43"/>
      <c r="B48" s="44"/>
      <c r="C48" s="45"/>
      <c r="D48" s="44"/>
      <c r="E48" s="45"/>
      <c r="F48" s="45"/>
      <c r="G48" s="46"/>
      <c r="H48" s="208" t="s">
        <v>747</v>
      </c>
    </row>
    <row r="49" spans="1:8" ht="30">
      <c r="A49" s="33" t="s">
        <v>580</v>
      </c>
      <c r="B49" s="47" t="s">
        <v>79</v>
      </c>
      <c r="C49" s="33" t="s">
        <v>14</v>
      </c>
      <c r="D49" s="15" t="s">
        <v>602</v>
      </c>
      <c r="E49" s="16"/>
      <c r="F49" s="16"/>
      <c r="G49" s="17"/>
    </row>
    <row r="50" spans="1:8" ht="30">
      <c r="A50" s="88" t="s">
        <v>658</v>
      </c>
      <c r="B50" s="71"/>
      <c r="C50" s="72" t="s">
        <v>608</v>
      </c>
      <c r="D50" s="73" t="s">
        <v>563</v>
      </c>
      <c r="E50" s="79">
        <v>0.75</v>
      </c>
      <c r="F50" s="74">
        <f>12.69/H1</f>
        <v>6.5605128470247633</v>
      </c>
      <c r="G50" s="89">
        <f>E50*F50</f>
        <v>4.9203846352685723</v>
      </c>
    </row>
    <row r="51" spans="1:8" ht="30">
      <c r="A51" s="88" t="s">
        <v>613</v>
      </c>
      <c r="B51" s="73"/>
      <c r="C51" s="72" t="s">
        <v>609</v>
      </c>
      <c r="D51" s="73" t="s">
        <v>563</v>
      </c>
      <c r="E51" s="79">
        <v>1.3</v>
      </c>
      <c r="F51" s="76">
        <f>18.5/H1</f>
        <v>9.5641834255286149</v>
      </c>
      <c r="G51" s="89">
        <f>E51*F51</f>
        <v>12.4334384531872</v>
      </c>
    </row>
    <row r="52" spans="1:8" ht="30">
      <c r="A52" s="88" t="s">
        <v>703</v>
      </c>
      <c r="B52" s="71"/>
      <c r="C52" s="72" t="s">
        <v>641</v>
      </c>
      <c r="D52" s="50" t="s">
        <v>602</v>
      </c>
      <c r="E52" s="79">
        <v>1</v>
      </c>
      <c r="F52" s="80">
        <v>152</v>
      </c>
      <c r="G52" s="89">
        <f>E52*F52</f>
        <v>152</v>
      </c>
    </row>
    <row r="53" spans="1:8">
      <c r="A53" s="63"/>
      <c r="B53" s="52"/>
      <c r="C53" s="51"/>
      <c r="D53" s="52"/>
      <c r="E53" s="51"/>
      <c r="F53" s="51"/>
      <c r="G53" s="56"/>
    </row>
    <row r="54" spans="1:8">
      <c r="A54" s="25"/>
      <c r="B54" s="21"/>
      <c r="C54" s="20"/>
      <c r="D54" s="21"/>
      <c r="E54" s="20"/>
      <c r="F54" s="20" t="s">
        <v>564</v>
      </c>
      <c r="G54" s="27">
        <f>SUM(G50:G52)</f>
        <v>169.35382308845578</v>
      </c>
    </row>
    <row r="55" spans="1:8" ht="30">
      <c r="A55" s="25"/>
      <c r="B55" s="21"/>
      <c r="C55" s="20"/>
      <c r="D55" s="21"/>
      <c r="E55" s="20"/>
      <c r="F55" s="20" t="s">
        <v>565</v>
      </c>
      <c r="G55" s="28">
        <f>SUM(G50:G51)*0.9236</f>
        <v>16.02799100449775</v>
      </c>
    </row>
    <row r="56" spans="1:8">
      <c r="A56" s="25"/>
      <c r="B56" s="21"/>
      <c r="C56" s="20"/>
      <c r="D56" s="21"/>
      <c r="E56" s="20"/>
      <c r="F56" s="20" t="s">
        <v>566</v>
      </c>
      <c r="G56" s="28"/>
    </row>
    <row r="57" spans="1:8">
      <c r="A57" s="25"/>
      <c r="B57" s="21"/>
      <c r="C57" s="20"/>
      <c r="D57" s="21"/>
      <c r="E57" s="20"/>
      <c r="F57" s="20" t="s">
        <v>567</v>
      </c>
      <c r="G57" s="27">
        <f>SUM(G54:G56)</f>
        <v>185.38181409295353</v>
      </c>
    </row>
    <row r="58" spans="1:8" ht="15.75">
      <c r="A58" s="29"/>
      <c r="B58" s="30"/>
      <c r="C58" s="30"/>
      <c r="D58" s="30"/>
      <c r="E58" s="30"/>
      <c r="F58" s="30"/>
      <c r="G58" s="31"/>
      <c r="H58" s="208" t="s">
        <v>747</v>
      </c>
    </row>
    <row r="59" spans="1:8" ht="29.25" customHeight="1">
      <c r="A59" s="33" t="s">
        <v>581</v>
      </c>
      <c r="B59" s="47" t="s">
        <v>227</v>
      </c>
      <c r="C59" s="33" t="s">
        <v>124</v>
      </c>
      <c r="D59" s="15" t="s">
        <v>602</v>
      </c>
      <c r="E59" s="16"/>
      <c r="F59" s="16"/>
      <c r="G59" s="17"/>
    </row>
    <row r="60" spans="1:8" ht="31.5" customHeight="1">
      <c r="A60" s="88" t="s">
        <v>658</v>
      </c>
      <c r="B60" s="71"/>
      <c r="C60" s="72" t="s">
        <v>608</v>
      </c>
      <c r="D60" s="73" t="s">
        <v>563</v>
      </c>
      <c r="E60" s="79">
        <v>0.75</v>
      </c>
      <c r="F60" s="74">
        <f>12.69/H1</f>
        <v>6.5605128470247633</v>
      </c>
      <c r="G60" s="89">
        <f>E60*F60</f>
        <v>4.9203846352685723</v>
      </c>
    </row>
    <row r="61" spans="1:8" ht="28.5" customHeight="1">
      <c r="A61" s="88" t="s">
        <v>613</v>
      </c>
      <c r="B61" s="73"/>
      <c r="C61" s="72" t="s">
        <v>609</v>
      </c>
      <c r="D61" s="73" t="s">
        <v>563</v>
      </c>
      <c r="E61" s="67">
        <v>1.3</v>
      </c>
      <c r="F61" s="76">
        <f>18.5/H1</f>
        <v>9.5641834255286149</v>
      </c>
      <c r="G61" s="89">
        <f>E61*F61</f>
        <v>12.4334384531872</v>
      </c>
    </row>
    <row r="62" spans="1:8" ht="27.75" customHeight="1">
      <c r="A62" s="82" t="s">
        <v>704</v>
      </c>
      <c r="B62" s="65"/>
      <c r="C62" s="69" t="s">
        <v>729</v>
      </c>
      <c r="D62" s="66" t="s">
        <v>602</v>
      </c>
      <c r="E62" s="67">
        <v>1</v>
      </c>
      <c r="F62" s="68">
        <v>98</v>
      </c>
      <c r="G62" s="89">
        <f>E62*F62</f>
        <v>98</v>
      </c>
    </row>
    <row r="63" spans="1:8" ht="30" customHeight="1">
      <c r="A63" s="25"/>
      <c r="B63" s="21"/>
      <c r="C63" s="20"/>
      <c r="D63" s="21"/>
      <c r="E63" s="20"/>
      <c r="F63" s="20"/>
      <c r="G63" s="26"/>
    </row>
    <row r="64" spans="1:8" ht="24.75" customHeight="1">
      <c r="A64" s="25"/>
      <c r="B64" s="21"/>
      <c r="C64" s="20"/>
      <c r="D64" s="21"/>
      <c r="E64" s="20"/>
      <c r="F64" s="20" t="s">
        <v>564</v>
      </c>
      <c r="G64" s="27">
        <f>SUM(G60:G62)</f>
        <v>115.35382308845577</v>
      </c>
    </row>
    <row r="65" spans="1:8" ht="30" customHeight="1">
      <c r="A65" s="25"/>
      <c r="B65" s="21"/>
      <c r="C65" s="20"/>
      <c r="D65" s="21"/>
      <c r="E65" s="20"/>
      <c r="F65" s="20" t="s">
        <v>565</v>
      </c>
      <c r="G65" s="28">
        <f>SUM(G60:G61)*(H1-1)</f>
        <v>16.213676911544226</v>
      </c>
    </row>
    <row r="66" spans="1:8" ht="17.25" customHeight="1">
      <c r="A66" s="25"/>
      <c r="B66" s="21"/>
      <c r="C66" s="20"/>
      <c r="D66" s="21"/>
      <c r="E66" s="20"/>
      <c r="F66" s="20" t="s">
        <v>566</v>
      </c>
      <c r="G66" s="28"/>
    </row>
    <row r="67" spans="1:8" ht="24" customHeight="1">
      <c r="A67" s="25"/>
      <c r="B67" s="21"/>
      <c r="C67" s="20"/>
      <c r="D67" s="21"/>
      <c r="E67" s="20"/>
      <c r="F67" s="20" t="s">
        <v>567</v>
      </c>
      <c r="G67" s="27">
        <f>SUM(G64:G66)</f>
        <v>131.5675</v>
      </c>
    </row>
    <row r="68" spans="1:8" ht="42.75" customHeight="1">
      <c r="A68" s="29"/>
      <c r="B68" s="30"/>
      <c r="C68" s="30"/>
      <c r="D68" s="30"/>
      <c r="E68" s="30"/>
      <c r="F68" s="30"/>
      <c r="G68" s="31"/>
      <c r="H68" s="208" t="s">
        <v>747</v>
      </c>
    </row>
    <row r="69" spans="1:8" ht="45.75" customHeight="1">
      <c r="A69" s="33" t="s">
        <v>582</v>
      </c>
      <c r="B69" s="47" t="s">
        <v>80</v>
      </c>
      <c r="C69" s="33" t="s">
        <v>117</v>
      </c>
      <c r="D69" s="15" t="s">
        <v>602</v>
      </c>
      <c r="E69" s="16"/>
      <c r="F69" s="16"/>
      <c r="G69" s="17"/>
    </row>
    <row r="70" spans="1:8" ht="45.75" customHeight="1">
      <c r="A70" s="88" t="s">
        <v>658</v>
      </c>
      <c r="B70" s="71"/>
      <c r="C70" s="72" t="s">
        <v>608</v>
      </c>
      <c r="D70" s="73" t="s">
        <v>563</v>
      </c>
      <c r="E70" s="67">
        <v>1.3</v>
      </c>
      <c r="F70" s="74">
        <f>12.69/H1</f>
        <v>6.5605128470247633</v>
      </c>
      <c r="G70" s="89">
        <f>E70*F70</f>
        <v>8.5286667011321935</v>
      </c>
    </row>
    <row r="71" spans="1:8" ht="45.75" customHeight="1">
      <c r="A71" s="88" t="s">
        <v>613</v>
      </c>
      <c r="B71" s="73"/>
      <c r="C71" s="72" t="s">
        <v>609</v>
      </c>
      <c r="D71" s="73" t="s">
        <v>563</v>
      </c>
      <c r="E71" s="67">
        <v>1.3</v>
      </c>
      <c r="F71" s="76">
        <f>18.5/H1</f>
        <v>9.5641834255286149</v>
      </c>
      <c r="G71" s="89">
        <f t="shared" ref="G71:G80" si="1">E71*F71</f>
        <v>12.4334384531872</v>
      </c>
    </row>
    <row r="72" spans="1:8" ht="45.75" customHeight="1">
      <c r="A72" s="88" t="s">
        <v>692</v>
      </c>
      <c r="B72" s="73"/>
      <c r="C72" s="72" t="s">
        <v>615</v>
      </c>
      <c r="D72" s="73" t="s">
        <v>616</v>
      </c>
      <c r="E72" s="67">
        <v>0.92</v>
      </c>
      <c r="F72" s="76">
        <v>32.75</v>
      </c>
      <c r="G72" s="89">
        <f t="shared" si="1"/>
        <v>30.130000000000003</v>
      </c>
    </row>
    <row r="73" spans="1:8" ht="45.75" customHeight="1">
      <c r="A73" s="88" t="s">
        <v>693</v>
      </c>
      <c r="B73" s="73"/>
      <c r="C73" s="72" t="s">
        <v>618</v>
      </c>
      <c r="D73" s="73" t="s">
        <v>619</v>
      </c>
      <c r="E73" s="67">
        <v>9.5999999999999992E-3</v>
      </c>
      <c r="F73" s="76">
        <v>22.15</v>
      </c>
      <c r="G73" s="89">
        <f t="shared" si="1"/>
        <v>0.21263999999999997</v>
      </c>
    </row>
    <row r="74" spans="1:8" ht="45.75" customHeight="1">
      <c r="A74" s="88" t="s">
        <v>694</v>
      </c>
      <c r="B74" s="73"/>
      <c r="C74" s="72" t="s">
        <v>621</v>
      </c>
      <c r="D74" s="73" t="s">
        <v>619</v>
      </c>
      <c r="E74" s="67">
        <v>7.9899999999999999E-2</v>
      </c>
      <c r="F74" s="76">
        <v>22.15</v>
      </c>
      <c r="G74" s="89">
        <f t="shared" si="1"/>
        <v>1.7697849999999999</v>
      </c>
    </row>
    <row r="75" spans="1:8" ht="45.75" customHeight="1">
      <c r="A75" s="88" t="s">
        <v>622</v>
      </c>
      <c r="B75" s="73"/>
      <c r="C75" s="72" t="s">
        <v>623</v>
      </c>
      <c r="D75" s="73" t="s">
        <v>616</v>
      </c>
      <c r="E75" s="67">
        <v>0.49380000000000002</v>
      </c>
      <c r="F75" s="76">
        <v>13.35</v>
      </c>
      <c r="G75" s="89">
        <f t="shared" si="1"/>
        <v>6.5922299999999998</v>
      </c>
    </row>
    <row r="76" spans="1:8" ht="45.75" customHeight="1">
      <c r="A76" s="88" t="s">
        <v>624</v>
      </c>
      <c r="B76" s="73"/>
      <c r="C76" s="72" t="s">
        <v>625</v>
      </c>
      <c r="D76" s="73" t="s">
        <v>607</v>
      </c>
      <c r="E76" s="67">
        <v>0.19170000000000001</v>
      </c>
      <c r="F76" s="76">
        <v>3.75</v>
      </c>
      <c r="G76" s="89">
        <f t="shared" si="1"/>
        <v>0.71887500000000004</v>
      </c>
    </row>
    <row r="77" spans="1:8" ht="45.75" customHeight="1">
      <c r="A77" s="88" t="s">
        <v>626</v>
      </c>
      <c r="B77" s="73"/>
      <c r="C77" s="72" t="s">
        <v>627</v>
      </c>
      <c r="D77" s="73" t="s">
        <v>607</v>
      </c>
      <c r="E77" s="67">
        <v>4.7899999999999998E-2</v>
      </c>
      <c r="F77" s="76">
        <v>7.7</v>
      </c>
      <c r="G77" s="89">
        <f t="shared" si="1"/>
        <v>0.36882999999999999</v>
      </c>
    </row>
    <row r="78" spans="1:8" ht="45.75" customHeight="1">
      <c r="A78" s="88" t="s">
        <v>628</v>
      </c>
      <c r="B78" s="73"/>
      <c r="C78" s="72" t="s">
        <v>629</v>
      </c>
      <c r="D78" s="73" t="s">
        <v>607</v>
      </c>
      <c r="E78" s="67">
        <v>1</v>
      </c>
      <c r="F78" s="76">
        <v>2.8</v>
      </c>
      <c r="G78" s="89">
        <f t="shared" si="1"/>
        <v>2.8</v>
      </c>
    </row>
    <row r="79" spans="1:8" ht="42" customHeight="1">
      <c r="A79" s="88" t="s">
        <v>630</v>
      </c>
      <c r="B79" s="73"/>
      <c r="C79" s="72" t="s">
        <v>631</v>
      </c>
      <c r="D79" s="73" t="s">
        <v>616</v>
      </c>
      <c r="E79" s="67">
        <v>0.76600000000000001</v>
      </c>
      <c r="F79" s="76">
        <v>30</v>
      </c>
      <c r="G79" s="89">
        <f t="shared" si="1"/>
        <v>22.98</v>
      </c>
    </row>
    <row r="80" spans="1:8" ht="41.25" customHeight="1">
      <c r="A80" s="88" t="s">
        <v>632</v>
      </c>
      <c r="B80" s="73"/>
      <c r="C80" s="72" t="s">
        <v>633</v>
      </c>
      <c r="D80" s="73" t="s">
        <v>616</v>
      </c>
      <c r="E80" s="67">
        <v>0.28749999999999998</v>
      </c>
      <c r="F80" s="76">
        <v>25</v>
      </c>
      <c r="G80" s="89">
        <f t="shared" si="1"/>
        <v>7.1874999999999991</v>
      </c>
    </row>
    <row r="81" spans="1:8" ht="41.25" customHeight="1">
      <c r="A81" s="110"/>
      <c r="B81" s="106"/>
      <c r="C81" s="108"/>
      <c r="D81" s="106"/>
      <c r="E81" s="108"/>
      <c r="F81" s="111"/>
      <c r="G81" s="112"/>
    </row>
    <row r="82" spans="1:8" ht="32.25" customHeight="1">
      <c r="A82" s="90"/>
      <c r="B82" s="73"/>
      <c r="C82" s="72"/>
      <c r="D82" s="73"/>
      <c r="E82" s="72"/>
      <c r="F82" s="72" t="s">
        <v>564</v>
      </c>
      <c r="G82" s="91">
        <f>SUM(G70:G80)</f>
        <v>93.721965154319392</v>
      </c>
    </row>
    <row r="83" spans="1:8" ht="30">
      <c r="A83" s="90"/>
      <c r="B83" s="73"/>
      <c r="C83" s="72"/>
      <c r="D83" s="73"/>
      <c r="E83" s="72"/>
      <c r="F83" s="72" t="s">
        <v>565</v>
      </c>
      <c r="G83" s="91">
        <f>(G70+G71)*(H1-1)</f>
        <v>19.584894845680608</v>
      </c>
    </row>
    <row r="84" spans="1:8">
      <c r="A84" s="90"/>
      <c r="B84" s="73"/>
      <c r="C84" s="72"/>
      <c r="D84" s="73"/>
      <c r="E84" s="72"/>
      <c r="F84" s="72" t="s">
        <v>566</v>
      </c>
      <c r="G84" s="91">
        <f>(G83+G82)*H2</f>
        <v>34.569922985999995</v>
      </c>
    </row>
    <row r="85" spans="1:8">
      <c r="A85" s="90"/>
      <c r="B85" s="73"/>
      <c r="C85" s="72"/>
      <c r="D85" s="73"/>
      <c r="E85" s="72"/>
      <c r="F85" s="72" t="s">
        <v>567</v>
      </c>
      <c r="G85" s="91">
        <f>SUM(G82:G84)</f>
        <v>147.87678298599999</v>
      </c>
    </row>
    <row r="86" spans="1:8" ht="15.75">
      <c r="A86" s="29"/>
      <c r="B86" s="30"/>
      <c r="C86" s="30"/>
      <c r="D86" s="30"/>
      <c r="E86" s="30"/>
      <c r="F86" s="30"/>
      <c r="G86" s="31"/>
      <c r="H86" s="208" t="s">
        <v>747</v>
      </c>
    </row>
    <row r="87" spans="1:8" ht="30">
      <c r="A87" s="33" t="s">
        <v>583</v>
      </c>
      <c r="B87" s="47" t="s">
        <v>81</v>
      </c>
      <c r="C87" s="33" t="s">
        <v>123</v>
      </c>
      <c r="D87" s="15" t="s">
        <v>602</v>
      </c>
      <c r="E87" s="16"/>
      <c r="F87" s="16"/>
      <c r="G87" s="17"/>
    </row>
    <row r="88" spans="1:8" ht="30">
      <c r="A88" s="88" t="s">
        <v>658</v>
      </c>
      <c r="B88" s="71"/>
      <c r="C88" s="72" t="s">
        <v>608</v>
      </c>
      <c r="D88" s="73" t="s">
        <v>563</v>
      </c>
      <c r="E88" s="67">
        <v>0.75</v>
      </c>
      <c r="F88" s="68">
        <f>11.98/H1</f>
        <v>6.1934549966396117</v>
      </c>
      <c r="G88" s="75">
        <f>E88*F88</f>
        <v>4.6450912474797086</v>
      </c>
    </row>
    <row r="89" spans="1:8" ht="30">
      <c r="A89" s="70" t="s">
        <v>613</v>
      </c>
      <c r="B89" s="73"/>
      <c r="C89" s="72" t="s">
        <v>609</v>
      </c>
      <c r="D89" s="73" t="s">
        <v>563</v>
      </c>
      <c r="E89" s="67">
        <v>0.75</v>
      </c>
      <c r="F89" s="76">
        <f>18.5/H1</f>
        <v>9.5641834255286149</v>
      </c>
      <c r="G89" s="75">
        <f>E89*F89</f>
        <v>7.1731375691464612</v>
      </c>
    </row>
    <row r="90" spans="1:8" ht="30">
      <c r="A90" s="70" t="s">
        <v>635</v>
      </c>
      <c r="B90" s="73"/>
      <c r="C90" s="72" t="s">
        <v>123</v>
      </c>
      <c r="D90" s="73" t="s">
        <v>602</v>
      </c>
      <c r="E90" s="67">
        <v>1</v>
      </c>
      <c r="F90" s="76">
        <v>68</v>
      </c>
      <c r="G90" s="75">
        <f>E90*F90</f>
        <v>68</v>
      </c>
    </row>
    <row r="91" spans="1:8">
      <c r="A91" s="110"/>
      <c r="B91" s="106"/>
      <c r="C91" s="108"/>
      <c r="D91" s="106"/>
      <c r="E91" s="108"/>
      <c r="F91" s="111"/>
      <c r="G91" s="112"/>
    </row>
    <row r="92" spans="1:8">
      <c r="A92" s="77"/>
      <c r="B92" s="73"/>
      <c r="C92" s="72"/>
      <c r="D92" s="73"/>
      <c r="E92" s="72"/>
      <c r="F92" s="72" t="s">
        <v>564</v>
      </c>
      <c r="G92" s="78">
        <f>SUM(G88:G90)</f>
        <v>79.818228816626174</v>
      </c>
    </row>
    <row r="93" spans="1:8" ht="30">
      <c r="A93" s="77"/>
      <c r="B93" s="73"/>
      <c r="C93" s="72"/>
      <c r="D93" s="73"/>
      <c r="E93" s="72"/>
      <c r="F93" s="72" t="s">
        <v>565</v>
      </c>
      <c r="G93" s="78">
        <f>(G88+G89)*(H1-1)</f>
        <v>11.041771183373831</v>
      </c>
    </row>
    <row r="94" spans="1:8">
      <c r="A94" s="77"/>
      <c r="B94" s="73"/>
      <c r="C94" s="72"/>
      <c r="D94" s="73"/>
      <c r="E94" s="72"/>
      <c r="F94" s="72" t="s">
        <v>566</v>
      </c>
      <c r="G94" s="78"/>
    </row>
    <row r="95" spans="1:8">
      <c r="A95" s="77"/>
      <c r="B95" s="73"/>
      <c r="C95" s="72"/>
      <c r="D95" s="73"/>
      <c r="E95" s="72"/>
      <c r="F95" s="72" t="s">
        <v>567</v>
      </c>
      <c r="G95" s="78">
        <f>SUM(G92:G94)</f>
        <v>90.86</v>
      </c>
    </row>
    <row r="96" spans="1:8">
      <c r="A96" s="77"/>
      <c r="B96" s="73"/>
      <c r="C96" s="72"/>
      <c r="D96" s="73"/>
      <c r="E96" s="72"/>
      <c r="F96" s="72"/>
      <c r="G96" s="78"/>
      <c r="H96" s="208" t="s">
        <v>747</v>
      </c>
    </row>
    <row r="97" spans="1:7" ht="30">
      <c r="A97" s="33" t="s">
        <v>584</v>
      </c>
      <c r="B97" s="47" t="s">
        <v>82</v>
      </c>
      <c r="C97" s="33" t="s">
        <v>125</v>
      </c>
      <c r="D97" s="15" t="s">
        <v>602</v>
      </c>
      <c r="E97" s="16"/>
      <c r="F97" s="16"/>
      <c r="G97" s="17"/>
    </row>
    <row r="98" spans="1:7" ht="30">
      <c r="A98" s="88" t="s">
        <v>658</v>
      </c>
      <c r="B98" s="71"/>
      <c r="C98" s="72" t="s">
        <v>608</v>
      </c>
      <c r="D98" s="73" t="s">
        <v>563</v>
      </c>
      <c r="E98" s="67">
        <v>2</v>
      </c>
      <c r="F98" s="74">
        <f>12.69/H1</f>
        <v>6.5605128470247633</v>
      </c>
      <c r="G98" s="89">
        <f>E98*F98</f>
        <v>13.121025694049527</v>
      </c>
    </row>
    <row r="99" spans="1:7" ht="30">
      <c r="A99" s="88" t="s">
        <v>613</v>
      </c>
      <c r="B99" s="73"/>
      <c r="C99" s="72" t="s">
        <v>609</v>
      </c>
      <c r="D99" s="73" t="s">
        <v>563</v>
      </c>
      <c r="E99" s="67">
        <v>2</v>
      </c>
      <c r="F99" s="76">
        <f>18.5/H1</f>
        <v>9.5641834255286149</v>
      </c>
      <c r="G99" s="89">
        <f>E99*F99</f>
        <v>19.12836685105723</v>
      </c>
    </row>
    <row r="100" spans="1:7" ht="30">
      <c r="A100" s="88" t="s">
        <v>614</v>
      </c>
      <c r="B100" s="73"/>
      <c r="C100" s="72" t="s">
        <v>615</v>
      </c>
      <c r="D100" s="73" t="s">
        <v>616</v>
      </c>
      <c r="E100" s="67">
        <v>0.92</v>
      </c>
      <c r="F100" s="76">
        <v>32.75</v>
      </c>
      <c r="G100" s="89">
        <f t="shared" ref="G100:G109" si="2">E100*F100</f>
        <v>30.130000000000003</v>
      </c>
    </row>
    <row r="101" spans="1:7" ht="30">
      <c r="A101" s="88" t="s">
        <v>617</v>
      </c>
      <c r="B101" s="73"/>
      <c r="C101" s="72" t="s">
        <v>618</v>
      </c>
      <c r="D101" s="73" t="s">
        <v>619</v>
      </c>
      <c r="E101" s="67">
        <v>9.5999999999999992E-3</v>
      </c>
      <c r="F101" s="76">
        <v>22.15</v>
      </c>
      <c r="G101" s="89">
        <f t="shared" si="2"/>
        <v>0.21263999999999997</v>
      </c>
    </row>
    <row r="102" spans="1:7" ht="30">
      <c r="A102" s="88" t="s">
        <v>620</v>
      </c>
      <c r="B102" s="73"/>
      <c r="C102" s="72" t="s">
        <v>621</v>
      </c>
      <c r="D102" s="73" t="s">
        <v>619</v>
      </c>
      <c r="E102" s="67">
        <v>7.9899999999999999E-2</v>
      </c>
      <c r="F102" s="76">
        <v>22.15</v>
      </c>
      <c r="G102" s="89">
        <f t="shared" si="2"/>
        <v>1.7697849999999999</v>
      </c>
    </row>
    <row r="103" spans="1:7" ht="30">
      <c r="A103" s="88" t="s">
        <v>622</v>
      </c>
      <c r="B103" s="73"/>
      <c r="C103" s="72" t="s">
        <v>623</v>
      </c>
      <c r="D103" s="73" t="s">
        <v>616</v>
      </c>
      <c r="E103" s="67">
        <v>0.49380000000000002</v>
      </c>
      <c r="F103" s="76">
        <v>13.35</v>
      </c>
      <c r="G103" s="89">
        <f t="shared" si="2"/>
        <v>6.5922299999999998</v>
      </c>
    </row>
    <row r="104" spans="1:7" ht="30">
      <c r="A104" s="88" t="s">
        <v>624</v>
      </c>
      <c r="B104" s="73"/>
      <c r="C104" s="72" t="s">
        <v>625</v>
      </c>
      <c r="D104" s="73" t="s">
        <v>607</v>
      </c>
      <c r="E104" s="67">
        <v>0.19170000000000001</v>
      </c>
      <c r="F104" s="76">
        <v>3.75</v>
      </c>
      <c r="G104" s="89">
        <f t="shared" si="2"/>
        <v>0.71887500000000004</v>
      </c>
    </row>
    <row r="105" spans="1:7" ht="30">
      <c r="A105" s="88" t="s">
        <v>626</v>
      </c>
      <c r="B105" s="73"/>
      <c r="C105" s="72" t="s">
        <v>627</v>
      </c>
      <c r="D105" s="73" t="s">
        <v>607</v>
      </c>
      <c r="E105" s="67">
        <v>4.7899999999999998E-2</v>
      </c>
      <c r="F105" s="76">
        <v>7.7</v>
      </c>
      <c r="G105" s="89">
        <f t="shared" si="2"/>
        <v>0.36882999999999999</v>
      </c>
    </row>
    <row r="106" spans="1:7" ht="30">
      <c r="A106" s="88" t="s">
        <v>628</v>
      </c>
      <c r="B106" s="73"/>
      <c r="C106" s="72" t="s">
        <v>629</v>
      </c>
      <c r="D106" s="73" t="s">
        <v>607</v>
      </c>
      <c r="E106" s="67">
        <v>1</v>
      </c>
      <c r="F106" s="76">
        <v>2.8</v>
      </c>
      <c r="G106" s="89">
        <f t="shared" si="2"/>
        <v>2.8</v>
      </c>
    </row>
    <row r="107" spans="1:7" ht="30">
      <c r="A107" s="88" t="s">
        <v>630</v>
      </c>
      <c r="B107" s="73"/>
      <c r="C107" s="72" t="s">
        <v>631</v>
      </c>
      <c r="D107" s="73" t="s">
        <v>616</v>
      </c>
      <c r="E107" s="67">
        <v>0.76600000000000001</v>
      </c>
      <c r="F107" s="76">
        <v>30</v>
      </c>
      <c r="G107" s="89">
        <f t="shared" si="2"/>
        <v>22.98</v>
      </c>
    </row>
    <row r="108" spans="1:7" ht="30">
      <c r="A108" s="88" t="s">
        <v>632</v>
      </c>
      <c r="B108" s="73"/>
      <c r="C108" s="72" t="s">
        <v>633</v>
      </c>
      <c r="D108" s="73" t="s">
        <v>616</v>
      </c>
      <c r="E108" s="67">
        <v>0.28749999999999998</v>
      </c>
      <c r="F108" s="76">
        <v>25</v>
      </c>
      <c r="G108" s="89">
        <f t="shared" si="2"/>
        <v>7.1874999999999991</v>
      </c>
    </row>
    <row r="109" spans="1:7" ht="30">
      <c r="A109" s="92" t="s">
        <v>642</v>
      </c>
      <c r="B109" s="94"/>
      <c r="C109" s="93" t="s">
        <v>643</v>
      </c>
      <c r="D109" s="94" t="s">
        <v>644</v>
      </c>
      <c r="E109" s="67">
        <v>7.0000000000000007E-2</v>
      </c>
      <c r="F109" s="96">
        <v>219.8</v>
      </c>
      <c r="G109" s="89">
        <f t="shared" si="2"/>
        <v>15.386000000000003</v>
      </c>
    </row>
    <row r="110" spans="1:7">
      <c r="A110" s="110"/>
      <c r="B110" s="106"/>
      <c r="C110" s="108"/>
      <c r="D110" s="106"/>
      <c r="E110" s="108"/>
      <c r="F110" s="111"/>
      <c r="G110" s="112"/>
    </row>
    <row r="111" spans="1:7">
      <c r="A111" s="90"/>
      <c r="B111" s="73"/>
      <c r="C111" s="72"/>
      <c r="D111" s="73"/>
      <c r="E111" s="72"/>
      <c r="F111" s="72" t="s">
        <v>564</v>
      </c>
      <c r="G111" s="91">
        <f>SUM(G98:G109)</f>
        <v>120.39525254510676</v>
      </c>
    </row>
    <row r="112" spans="1:7" ht="30">
      <c r="A112" s="90"/>
      <c r="B112" s="73"/>
      <c r="C112" s="72"/>
      <c r="D112" s="73"/>
      <c r="E112" s="72"/>
      <c r="F112" s="72" t="s">
        <v>565</v>
      </c>
      <c r="G112" s="91">
        <f>(G98+G99)*(H1-1)</f>
        <v>30.130607454893241</v>
      </c>
    </row>
    <row r="113" spans="1:8">
      <c r="A113" s="90"/>
      <c r="B113" s="73"/>
      <c r="C113" s="72"/>
      <c r="D113" s="73"/>
      <c r="E113" s="72"/>
      <c r="F113" s="72" t="s">
        <v>566</v>
      </c>
      <c r="G113" s="91"/>
    </row>
    <row r="114" spans="1:8">
      <c r="A114" s="90"/>
      <c r="B114" s="73"/>
      <c r="C114" s="72"/>
      <c r="D114" s="73"/>
      <c r="E114" s="72"/>
      <c r="F114" s="72" t="s">
        <v>567</v>
      </c>
      <c r="G114" s="91">
        <f>SUM(G111:G113)</f>
        <v>150.52585999999999</v>
      </c>
    </row>
    <row r="115" spans="1:8" ht="15.75">
      <c r="A115" s="29"/>
      <c r="B115" s="30"/>
      <c r="C115" s="30"/>
      <c r="D115" s="30"/>
      <c r="E115" s="30"/>
      <c r="F115" s="30"/>
      <c r="G115" s="31"/>
      <c r="H115" s="208" t="s">
        <v>747</v>
      </c>
    </row>
    <row r="116" spans="1:8" ht="30">
      <c r="A116" s="33" t="s">
        <v>585</v>
      </c>
      <c r="B116" s="47" t="s">
        <v>83</v>
      </c>
      <c r="C116" s="33" t="s">
        <v>126</v>
      </c>
      <c r="D116" s="15" t="s">
        <v>602</v>
      </c>
      <c r="E116" s="16"/>
      <c r="F116" s="16"/>
      <c r="G116" s="17"/>
    </row>
    <row r="117" spans="1:8" ht="30">
      <c r="A117" s="88" t="s">
        <v>658</v>
      </c>
      <c r="B117" s="71"/>
      <c r="C117" s="72" t="s">
        <v>608</v>
      </c>
      <c r="D117" s="73" t="s">
        <v>563</v>
      </c>
      <c r="E117" s="67">
        <v>0.75</v>
      </c>
      <c r="F117" s="68">
        <f>12.69/H1</f>
        <v>6.5605128470247633</v>
      </c>
      <c r="G117" s="89">
        <f>E117*F117</f>
        <v>4.9203846352685723</v>
      </c>
    </row>
    <row r="118" spans="1:8" ht="30">
      <c r="A118" s="88" t="s">
        <v>613</v>
      </c>
      <c r="B118" s="73"/>
      <c r="C118" s="72" t="s">
        <v>609</v>
      </c>
      <c r="D118" s="73" t="s">
        <v>563</v>
      </c>
      <c r="E118" s="67">
        <v>0.75</v>
      </c>
      <c r="F118" s="76">
        <f>18.5/H1</f>
        <v>9.5641834255286149</v>
      </c>
      <c r="G118" s="89">
        <f>E118*F118</f>
        <v>7.1731375691464612</v>
      </c>
    </row>
    <row r="119" spans="1:8" ht="30">
      <c r="A119" s="82" t="s">
        <v>705</v>
      </c>
      <c r="B119" s="65"/>
      <c r="C119" s="69" t="s">
        <v>126</v>
      </c>
      <c r="D119" s="66" t="s">
        <v>602</v>
      </c>
      <c r="E119" s="67">
        <v>1</v>
      </c>
      <c r="F119" s="68">
        <v>65</v>
      </c>
      <c r="G119" s="89">
        <f>E119*F119</f>
        <v>65</v>
      </c>
    </row>
    <row r="120" spans="1:8">
      <c r="A120" s="25"/>
      <c r="B120" s="21"/>
      <c r="C120" s="20"/>
      <c r="D120" s="21"/>
      <c r="E120" s="20"/>
      <c r="F120" s="20"/>
      <c r="G120" s="26"/>
    </row>
    <row r="121" spans="1:8">
      <c r="A121" s="25"/>
      <c r="B121" s="21"/>
      <c r="C121" s="20"/>
      <c r="D121" s="21"/>
      <c r="E121" s="20"/>
      <c r="F121" s="20" t="s">
        <v>564</v>
      </c>
      <c r="G121" s="27">
        <f>SUM(G117:G119)</f>
        <v>77.093522204415038</v>
      </c>
    </row>
    <row r="122" spans="1:8" ht="30">
      <c r="A122" s="25"/>
      <c r="B122" s="21"/>
      <c r="C122" s="20"/>
      <c r="D122" s="21"/>
      <c r="E122" s="20"/>
      <c r="F122" s="20" t="s">
        <v>565</v>
      </c>
      <c r="G122" s="28">
        <f>SUM(G117:G118)*(H1-1)</f>
        <v>11.298977795584966</v>
      </c>
    </row>
    <row r="123" spans="1:8">
      <c r="A123" s="25"/>
      <c r="B123" s="21"/>
      <c r="C123" s="20"/>
      <c r="D123" s="21"/>
      <c r="E123" s="20"/>
      <c r="F123" s="20" t="s">
        <v>566</v>
      </c>
      <c r="G123" s="28"/>
    </row>
    <row r="124" spans="1:8">
      <c r="A124" s="25"/>
      <c r="B124" s="21"/>
      <c r="C124" s="20"/>
      <c r="D124" s="21"/>
      <c r="E124" s="20"/>
      <c r="F124" s="20" t="s">
        <v>567</v>
      </c>
      <c r="G124" s="27">
        <f>SUM(G121:G123)</f>
        <v>88.392499999999998</v>
      </c>
    </row>
    <row r="125" spans="1:8" ht="15.75">
      <c r="A125" s="29"/>
      <c r="B125" s="30"/>
      <c r="C125" s="30"/>
      <c r="D125" s="30"/>
      <c r="E125" s="30"/>
      <c r="F125" s="30"/>
      <c r="G125" s="31"/>
      <c r="H125" s="208" t="s">
        <v>747</v>
      </c>
    </row>
    <row r="126" spans="1:8">
      <c r="A126" s="43"/>
      <c r="B126" s="44"/>
      <c r="C126" s="45"/>
      <c r="D126" s="44"/>
      <c r="E126" s="45"/>
      <c r="F126" s="45"/>
      <c r="G126" s="46"/>
    </row>
    <row r="127" spans="1:8" ht="30">
      <c r="A127" s="33" t="s">
        <v>589</v>
      </c>
      <c r="B127" s="47" t="s">
        <v>61</v>
      </c>
      <c r="C127" s="33" t="s">
        <v>127</v>
      </c>
      <c r="D127" s="47" t="s">
        <v>590</v>
      </c>
      <c r="E127" s="16"/>
      <c r="F127" s="16"/>
      <c r="G127" s="17"/>
    </row>
    <row r="128" spans="1:8" ht="51.75" customHeight="1">
      <c r="A128" s="18" t="s">
        <v>658</v>
      </c>
      <c r="B128" s="19"/>
      <c r="C128" s="20" t="s">
        <v>608</v>
      </c>
      <c r="D128" s="21" t="s">
        <v>563</v>
      </c>
      <c r="E128" s="22">
        <v>1.5</v>
      </c>
      <c r="F128" s="23">
        <f>12.69/H1</f>
        <v>6.5605128470247633</v>
      </c>
      <c r="G128" s="24">
        <f>E128*F128</f>
        <v>9.8407692705371446</v>
      </c>
    </row>
    <row r="129" spans="1:8" ht="30" customHeight="1">
      <c r="A129" s="82" t="s">
        <v>613</v>
      </c>
      <c r="B129" s="98"/>
      <c r="C129" s="99" t="s">
        <v>609</v>
      </c>
      <c r="D129" s="100" t="s">
        <v>563</v>
      </c>
      <c r="E129" s="101">
        <v>1.5</v>
      </c>
      <c r="F129" s="102">
        <f>18.5/H1</f>
        <v>9.5641834255286149</v>
      </c>
      <c r="G129" s="24">
        <f>E129*F129</f>
        <v>14.346275138292922</v>
      </c>
    </row>
    <row r="130" spans="1:8" ht="30">
      <c r="A130" s="97" t="s">
        <v>706</v>
      </c>
      <c r="B130" s="98"/>
      <c r="C130" s="99" t="s">
        <v>127</v>
      </c>
      <c r="D130" s="100" t="s">
        <v>590</v>
      </c>
      <c r="E130" s="101">
        <v>1</v>
      </c>
      <c r="F130" s="102">
        <v>230</v>
      </c>
      <c r="G130" s="24">
        <f>E130*F130</f>
        <v>230</v>
      </c>
    </row>
    <row r="131" spans="1:8">
      <c r="A131" s="25"/>
      <c r="B131" s="21"/>
      <c r="C131" s="20"/>
      <c r="D131" s="21"/>
      <c r="E131" s="20"/>
      <c r="F131" s="20"/>
      <c r="G131" s="26"/>
    </row>
    <row r="132" spans="1:8">
      <c r="A132" s="25"/>
      <c r="B132" s="21"/>
      <c r="C132" s="20"/>
      <c r="D132" s="21"/>
      <c r="E132" s="20"/>
      <c r="F132" s="20" t="s">
        <v>564</v>
      </c>
      <c r="G132" s="27">
        <f>SUM(G128:G130)</f>
        <v>254.18704440883008</v>
      </c>
    </row>
    <row r="133" spans="1:8" ht="30">
      <c r="A133" s="25"/>
      <c r="B133" s="21"/>
      <c r="C133" s="20"/>
      <c r="D133" s="21"/>
      <c r="E133" s="20"/>
      <c r="F133" s="20" t="s">
        <v>565</v>
      </c>
      <c r="G133" s="28">
        <f>SUM(G128:G129)*(H1-1)</f>
        <v>22.597955591169931</v>
      </c>
    </row>
    <row r="134" spans="1:8">
      <c r="A134" s="25"/>
      <c r="B134" s="21"/>
      <c r="C134" s="20"/>
      <c r="D134" s="21"/>
      <c r="E134" s="20"/>
      <c r="F134" s="20" t="s">
        <v>566</v>
      </c>
      <c r="G134" s="28"/>
    </row>
    <row r="135" spans="1:8">
      <c r="A135" s="25"/>
      <c r="B135" s="21"/>
      <c r="C135" s="20"/>
      <c r="D135" s="21"/>
      <c r="E135" s="20"/>
      <c r="F135" s="20" t="s">
        <v>567</v>
      </c>
      <c r="G135" s="27">
        <f>SUM(G132:G134)</f>
        <v>276.78500000000003</v>
      </c>
    </row>
    <row r="136" spans="1:8" ht="15.75">
      <c r="A136" s="29"/>
      <c r="B136" s="30"/>
      <c r="C136" s="30"/>
      <c r="D136" s="30"/>
      <c r="E136" s="30"/>
      <c r="F136" s="30"/>
      <c r="G136" s="31"/>
      <c r="H136" s="208" t="s">
        <v>747</v>
      </c>
    </row>
    <row r="137" spans="1:8" ht="30">
      <c r="A137" s="33"/>
      <c r="B137" s="47"/>
      <c r="C137" s="33" t="s">
        <v>750</v>
      </c>
      <c r="D137" s="33" t="s">
        <v>590</v>
      </c>
      <c r="E137" s="16"/>
      <c r="F137" s="16"/>
      <c r="G137" s="17"/>
    </row>
    <row r="138" spans="1:8" ht="30">
      <c r="A138" s="62" t="s">
        <v>660</v>
      </c>
      <c r="B138" s="50"/>
      <c r="C138" s="51" t="s">
        <v>645</v>
      </c>
      <c r="D138" s="73" t="s">
        <v>563</v>
      </c>
      <c r="E138" s="53">
        <v>1</v>
      </c>
      <c r="F138" s="54">
        <f>14.89/H1</f>
        <v>7.6978752003308699</v>
      </c>
      <c r="G138" s="55">
        <f>E138*F138</f>
        <v>7.6978752003308699</v>
      </c>
    </row>
    <row r="139" spans="1:8" ht="30">
      <c r="A139" s="62" t="s">
        <v>1168</v>
      </c>
      <c r="B139" s="195"/>
      <c r="C139" s="51" t="s">
        <v>749</v>
      </c>
      <c r="D139" s="106" t="s">
        <v>590</v>
      </c>
      <c r="E139" s="107">
        <v>1</v>
      </c>
      <c r="F139" s="196">
        <v>207.12</v>
      </c>
      <c r="G139" s="55">
        <f>E139*F139</f>
        <v>207.12</v>
      </c>
    </row>
    <row r="140" spans="1:8">
      <c r="A140" s="105"/>
      <c r="B140" s="106"/>
      <c r="C140" s="104"/>
      <c r="D140" s="106"/>
      <c r="E140" s="107"/>
      <c r="F140" s="108"/>
      <c r="G140" s="109"/>
    </row>
    <row r="141" spans="1:8">
      <c r="A141" s="25"/>
      <c r="B141" s="21"/>
      <c r="C141" s="20"/>
      <c r="D141" s="21"/>
      <c r="E141" s="20"/>
      <c r="F141" s="20" t="s">
        <v>564</v>
      </c>
      <c r="G141" s="27">
        <f>SUM(G138:G139)</f>
        <v>214.81787520033089</v>
      </c>
    </row>
    <row r="142" spans="1:8" ht="30">
      <c r="A142" s="25"/>
      <c r="B142" s="21"/>
      <c r="C142" s="20"/>
      <c r="D142" s="21"/>
      <c r="E142" s="20"/>
      <c r="F142" s="20" t="s">
        <v>565</v>
      </c>
      <c r="G142" s="28">
        <f>(G138)*(H1-1)</f>
        <v>7.1921247996691307</v>
      </c>
    </row>
    <row r="143" spans="1:8">
      <c r="A143" s="25"/>
      <c r="B143" s="21"/>
      <c r="C143" s="20"/>
      <c r="D143" s="21"/>
      <c r="E143" s="20"/>
      <c r="F143" s="20" t="s">
        <v>566</v>
      </c>
      <c r="G143" s="28"/>
    </row>
    <row r="144" spans="1:8">
      <c r="A144" s="25"/>
      <c r="B144" s="21"/>
      <c r="C144" s="20"/>
      <c r="D144" s="21"/>
      <c r="E144" s="20"/>
      <c r="F144" s="20" t="s">
        <v>567</v>
      </c>
      <c r="G144" s="27">
        <f>SUM(G141:G143)</f>
        <v>222.01000000000002</v>
      </c>
    </row>
    <row r="145" spans="1:8" ht="15.75">
      <c r="A145" s="29"/>
      <c r="B145" s="30"/>
      <c r="C145" s="30"/>
      <c r="D145" s="30"/>
      <c r="E145" s="30"/>
      <c r="F145" s="30"/>
      <c r="G145" s="31"/>
      <c r="H145" s="208" t="s">
        <v>747</v>
      </c>
    </row>
    <row r="146" spans="1:8" ht="30">
      <c r="A146" s="33" t="s">
        <v>577</v>
      </c>
      <c r="B146" s="47" t="s">
        <v>599</v>
      </c>
      <c r="C146" s="33" t="s">
        <v>388</v>
      </c>
      <c r="D146" s="47" t="s">
        <v>33</v>
      </c>
      <c r="E146" s="16"/>
      <c r="F146" s="16"/>
      <c r="G146" s="17"/>
    </row>
    <row r="147" spans="1:8" ht="30">
      <c r="A147" s="18" t="s">
        <v>660</v>
      </c>
      <c r="B147" s="19"/>
      <c r="C147" s="20" t="s">
        <v>645</v>
      </c>
      <c r="D147" s="66" t="s">
        <v>563</v>
      </c>
      <c r="E147" s="22">
        <v>2</v>
      </c>
      <c r="F147" s="23">
        <f>14.89/$H$1</f>
        <v>7.6978752003308699</v>
      </c>
      <c r="G147" s="24">
        <f>E147*F147</f>
        <v>15.39575040066174</v>
      </c>
    </row>
    <row r="148" spans="1:8" ht="33.75" customHeight="1">
      <c r="A148" s="97" t="s">
        <v>603</v>
      </c>
      <c r="B148" s="98"/>
      <c r="C148" s="99" t="s">
        <v>604</v>
      </c>
      <c r="D148" s="100" t="s">
        <v>563</v>
      </c>
      <c r="E148" s="101">
        <v>0.2</v>
      </c>
      <c r="F148" s="102">
        <f>11.98/$H$1</f>
        <v>6.1934549966396117</v>
      </c>
      <c r="G148" s="24">
        <f>E148*F148</f>
        <v>1.2386909993279225</v>
      </c>
    </row>
    <row r="149" spans="1:8" ht="30">
      <c r="A149" s="97" t="s">
        <v>707</v>
      </c>
      <c r="B149" s="98"/>
      <c r="C149" s="99" t="s">
        <v>646</v>
      </c>
      <c r="D149" s="100" t="s">
        <v>590</v>
      </c>
      <c r="E149" s="101">
        <v>3</v>
      </c>
      <c r="F149" s="102">
        <v>14.3</v>
      </c>
      <c r="G149" s="24">
        <f>E149*F149</f>
        <v>42.900000000000006</v>
      </c>
    </row>
    <row r="150" spans="1:8" ht="30">
      <c r="A150" s="97" t="s">
        <v>708</v>
      </c>
      <c r="B150" s="98"/>
      <c r="C150" s="99" t="s">
        <v>647</v>
      </c>
      <c r="D150" s="100" t="s">
        <v>590</v>
      </c>
      <c r="E150" s="101">
        <v>1</v>
      </c>
      <c r="F150" s="102">
        <v>59.8</v>
      </c>
      <c r="G150" s="24">
        <f>E150*F150</f>
        <v>59.8</v>
      </c>
    </row>
    <row r="151" spans="1:8">
      <c r="A151" s="25"/>
      <c r="B151" s="21"/>
      <c r="C151" s="20"/>
      <c r="D151" s="21"/>
      <c r="E151" s="20"/>
      <c r="F151" s="20"/>
      <c r="G151" s="26"/>
    </row>
    <row r="152" spans="1:8">
      <c r="A152" s="25"/>
      <c r="B152" s="21"/>
      <c r="C152" s="20"/>
      <c r="D152" s="21"/>
      <c r="E152" s="20"/>
      <c r="F152" s="20" t="s">
        <v>564</v>
      </c>
      <c r="G152" s="27">
        <f>SUM(G147:G150)</f>
        <v>119.33444139998966</v>
      </c>
    </row>
    <row r="153" spans="1:8" ht="30">
      <c r="A153" s="25"/>
      <c r="B153" s="21"/>
      <c r="C153" s="20"/>
      <c r="D153" s="21"/>
      <c r="E153" s="20"/>
      <c r="F153" s="20" t="s">
        <v>565</v>
      </c>
      <c r="G153" s="28">
        <f>SUM(G147:G148)*(H1-1)</f>
        <v>15.541558600010339</v>
      </c>
    </row>
    <row r="154" spans="1:8">
      <c r="A154" s="25"/>
      <c r="B154" s="21"/>
      <c r="C154" s="20"/>
      <c r="D154" s="21"/>
      <c r="E154" s="20"/>
      <c r="F154" s="20" t="s">
        <v>566</v>
      </c>
      <c r="G154" s="28"/>
    </row>
    <row r="155" spans="1:8">
      <c r="A155" s="25"/>
      <c r="B155" s="21"/>
      <c r="C155" s="20"/>
      <c r="D155" s="21"/>
      <c r="E155" s="20"/>
      <c r="F155" s="20" t="s">
        <v>567</v>
      </c>
      <c r="G155" s="27">
        <f>SUM(G152:G154)</f>
        <v>134.876</v>
      </c>
    </row>
    <row r="156" spans="1:8" ht="15.75">
      <c r="A156" s="29"/>
      <c r="B156" s="30"/>
      <c r="C156" s="30"/>
      <c r="D156" s="48"/>
      <c r="E156" s="30"/>
      <c r="F156" s="30"/>
      <c r="G156" s="31"/>
      <c r="H156" s="208" t="s">
        <v>747</v>
      </c>
    </row>
    <row r="157" spans="1:8" ht="30">
      <c r="A157" s="33" t="s">
        <v>578</v>
      </c>
      <c r="B157" s="47" t="s">
        <v>600</v>
      </c>
      <c r="C157" s="33" t="s">
        <v>389</v>
      </c>
      <c r="D157" s="47" t="s">
        <v>33</v>
      </c>
      <c r="E157" s="33"/>
      <c r="F157" s="16"/>
      <c r="G157" s="17"/>
    </row>
    <row r="158" spans="1:8" ht="30">
      <c r="A158" s="18" t="s">
        <v>660</v>
      </c>
      <c r="B158" s="19"/>
      <c r="C158" s="20" t="s">
        <v>645</v>
      </c>
      <c r="D158" s="66" t="s">
        <v>563</v>
      </c>
      <c r="E158" s="22">
        <v>1.5</v>
      </c>
      <c r="F158" s="23">
        <f>14.89/$H$1</f>
        <v>7.6978752003308699</v>
      </c>
      <c r="G158" s="24">
        <f>E158*F158</f>
        <v>11.546812800496305</v>
      </c>
    </row>
    <row r="159" spans="1:8" ht="30">
      <c r="A159" s="97" t="s">
        <v>603</v>
      </c>
      <c r="B159" s="98"/>
      <c r="C159" s="99" t="s">
        <v>604</v>
      </c>
      <c r="D159" s="100" t="s">
        <v>563</v>
      </c>
      <c r="E159" s="101">
        <v>0.2</v>
      </c>
      <c r="F159" s="102">
        <f>11.98/$H$1</f>
        <v>6.1934549966396117</v>
      </c>
      <c r="G159" s="24">
        <f>E159*F159</f>
        <v>1.2386909993279225</v>
      </c>
    </row>
    <row r="160" spans="1:8" ht="30">
      <c r="A160" s="97" t="s">
        <v>707</v>
      </c>
      <c r="B160" s="98"/>
      <c r="C160" s="99" t="s">
        <v>646</v>
      </c>
      <c r="D160" s="100" t="s">
        <v>590</v>
      </c>
      <c r="E160" s="101">
        <v>3</v>
      </c>
      <c r="F160" s="102">
        <v>14.3</v>
      </c>
      <c r="G160" s="24">
        <f>E160*F160</f>
        <v>42.900000000000006</v>
      </c>
    </row>
    <row r="161" spans="1:8" ht="30">
      <c r="A161" s="97" t="s">
        <v>709</v>
      </c>
      <c r="B161" s="98"/>
      <c r="C161" s="99" t="s">
        <v>648</v>
      </c>
      <c r="D161" s="100" t="s">
        <v>590</v>
      </c>
      <c r="E161" s="101">
        <v>1</v>
      </c>
      <c r="F161" s="102">
        <v>46.2</v>
      </c>
      <c r="G161" s="24">
        <f>E161*F161</f>
        <v>46.2</v>
      </c>
    </row>
    <row r="162" spans="1:8">
      <c r="A162" s="97"/>
      <c r="B162" s="98"/>
      <c r="C162" s="99"/>
      <c r="D162" s="100"/>
      <c r="E162" s="101"/>
      <c r="F162" s="102"/>
      <c r="G162" s="103"/>
    </row>
    <row r="163" spans="1:8">
      <c r="A163" s="25"/>
      <c r="B163" s="21"/>
      <c r="C163" s="20"/>
      <c r="D163" s="21"/>
      <c r="E163" s="20"/>
      <c r="F163" s="20"/>
      <c r="G163" s="26"/>
    </row>
    <row r="164" spans="1:8">
      <c r="A164" s="25"/>
      <c r="B164" s="21"/>
      <c r="C164" s="20"/>
      <c r="D164" s="21"/>
      <c r="E164" s="20"/>
      <c r="F164" s="20" t="s">
        <v>564</v>
      </c>
      <c r="G164" s="27">
        <f>SUM(G158:G161)</f>
        <v>101.88550379982424</v>
      </c>
    </row>
    <row r="165" spans="1:8" ht="30">
      <c r="A165" s="25"/>
      <c r="B165" s="21"/>
      <c r="C165" s="20"/>
      <c r="D165" s="21"/>
      <c r="E165" s="20"/>
      <c r="F165" s="20" t="s">
        <v>565</v>
      </c>
      <c r="G165" s="28">
        <f>SUM(G158:G159)*(H1-1)</f>
        <v>11.945496200175773</v>
      </c>
    </row>
    <row r="166" spans="1:8">
      <c r="A166" s="25"/>
      <c r="B166" s="21"/>
      <c r="C166" s="20"/>
      <c r="D166" s="21"/>
      <c r="E166" s="20"/>
      <c r="F166" s="20" t="s">
        <v>566</v>
      </c>
      <c r="G166" s="28"/>
    </row>
    <row r="167" spans="1:8">
      <c r="A167" s="25"/>
      <c r="B167" s="21"/>
      <c r="C167" s="20"/>
      <c r="D167" s="21"/>
      <c r="E167" s="20"/>
      <c r="F167" s="20" t="s">
        <v>567</v>
      </c>
      <c r="G167" s="27">
        <f>SUM(G164:G166)</f>
        <v>113.831</v>
      </c>
    </row>
    <row r="168" spans="1:8" ht="15.75">
      <c r="A168" s="29"/>
      <c r="B168" s="30"/>
      <c r="C168" s="30"/>
      <c r="D168" s="48"/>
      <c r="E168" s="30"/>
      <c r="F168" s="30"/>
      <c r="G168" s="31"/>
      <c r="H168" s="208" t="s">
        <v>747</v>
      </c>
    </row>
    <row r="169" spans="1:8" ht="30">
      <c r="A169" s="33" t="s">
        <v>579</v>
      </c>
      <c r="B169" s="47" t="s">
        <v>601</v>
      </c>
      <c r="C169" s="33" t="s">
        <v>390</v>
      </c>
      <c r="D169" s="47" t="s">
        <v>33</v>
      </c>
      <c r="E169" s="33"/>
      <c r="F169" s="16"/>
      <c r="G169" s="17"/>
    </row>
    <row r="170" spans="1:8" ht="30" customHeight="1">
      <c r="A170" s="18" t="s">
        <v>660</v>
      </c>
      <c r="B170" s="19"/>
      <c r="C170" s="20" t="s">
        <v>645</v>
      </c>
      <c r="D170" s="66" t="s">
        <v>563</v>
      </c>
      <c r="E170" s="22">
        <v>1.5</v>
      </c>
      <c r="F170" s="23">
        <f>14.89/$H$1</f>
        <v>7.6978752003308699</v>
      </c>
      <c r="G170" s="24">
        <f>E170*F170</f>
        <v>11.546812800496305</v>
      </c>
    </row>
    <row r="171" spans="1:8" ht="30">
      <c r="A171" s="97" t="s">
        <v>603</v>
      </c>
      <c r="B171" s="98"/>
      <c r="C171" s="99" t="s">
        <v>604</v>
      </c>
      <c r="D171" s="100" t="s">
        <v>563</v>
      </c>
      <c r="E171" s="101">
        <v>0.2</v>
      </c>
      <c r="F171" s="102">
        <f>11.98/$H$1</f>
        <v>6.1934549966396117</v>
      </c>
      <c r="G171" s="24">
        <f>E171*F171</f>
        <v>1.2386909993279225</v>
      </c>
    </row>
    <row r="172" spans="1:8" ht="30">
      <c r="A172" s="97" t="s">
        <v>707</v>
      </c>
      <c r="B172" s="98"/>
      <c r="C172" s="99" t="s">
        <v>646</v>
      </c>
      <c r="D172" s="100" t="s">
        <v>590</v>
      </c>
      <c r="E172" s="101">
        <v>3</v>
      </c>
      <c r="F172" s="102">
        <v>14.3</v>
      </c>
      <c r="G172" s="24">
        <f>E172*F172</f>
        <v>42.900000000000006</v>
      </c>
    </row>
    <row r="173" spans="1:8" ht="39" customHeight="1">
      <c r="A173" s="97" t="s">
        <v>710</v>
      </c>
      <c r="B173" s="98"/>
      <c r="C173" s="99" t="s">
        <v>649</v>
      </c>
      <c r="D173" s="100" t="s">
        <v>590</v>
      </c>
      <c r="E173" s="101">
        <v>1</v>
      </c>
      <c r="F173" s="102">
        <v>44.8</v>
      </c>
      <c r="G173" s="24">
        <f>E173*F173</f>
        <v>44.8</v>
      </c>
    </row>
    <row r="174" spans="1:8">
      <c r="A174" s="25"/>
      <c r="B174" s="21"/>
      <c r="C174" s="20"/>
      <c r="D174" s="21"/>
      <c r="E174" s="20"/>
      <c r="F174" s="20"/>
      <c r="G174" s="26"/>
    </row>
    <row r="175" spans="1:8">
      <c r="A175" s="25"/>
      <c r="B175" s="21"/>
      <c r="C175" s="20"/>
      <c r="D175" s="21"/>
      <c r="E175" s="20"/>
      <c r="F175" s="20" t="s">
        <v>564</v>
      </c>
      <c r="G175" s="27">
        <f>SUM(G170:G173)</f>
        <v>100.48550379982423</v>
      </c>
    </row>
    <row r="176" spans="1:8" ht="30">
      <c r="A176" s="25"/>
      <c r="B176" s="21"/>
      <c r="C176" s="20"/>
      <c r="D176" s="21"/>
      <c r="E176" s="20"/>
      <c r="F176" s="20" t="s">
        <v>565</v>
      </c>
      <c r="G176" s="28">
        <f>SUM(G170:G171)*(H1-1)</f>
        <v>11.945496200175773</v>
      </c>
    </row>
    <row r="177" spans="1:8">
      <c r="A177" s="25"/>
      <c r="B177" s="21"/>
      <c r="C177" s="20"/>
      <c r="D177" s="21"/>
      <c r="E177" s="20"/>
      <c r="F177" s="20" t="s">
        <v>566</v>
      </c>
      <c r="G177" s="28"/>
    </row>
    <row r="178" spans="1:8">
      <c r="A178" s="25"/>
      <c r="B178" s="21"/>
      <c r="C178" s="20"/>
      <c r="D178" s="21"/>
      <c r="E178" s="20"/>
      <c r="F178" s="20" t="s">
        <v>567</v>
      </c>
      <c r="G178" s="27">
        <f>SUM(G175:G177)</f>
        <v>112.431</v>
      </c>
    </row>
    <row r="179" spans="1:8">
      <c r="A179" s="204"/>
      <c r="B179" s="205"/>
      <c r="C179" s="206"/>
      <c r="D179" s="205"/>
      <c r="E179" s="206"/>
      <c r="F179" s="206"/>
      <c r="G179" s="207"/>
      <c r="H179" s="208" t="s">
        <v>747</v>
      </c>
    </row>
    <row r="180" spans="1:8" ht="30">
      <c r="A180" s="33"/>
      <c r="B180" s="47" t="s">
        <v>132</v>
      </c>
      <c r="C180" s="33" t="s">
        <v>1118</v>
      </c>
      <c r="D180" s="47" t="s">
        <v>478</v>
      </c>
      <c r="E180" s="33"/>
      <c r="F180" s="16"/>
      <c r="G180" s="17"/>
    </row>
    <row r="181" spans="1:8" ht="30" customHeight="1">
      <c r="A181" s="18" t="s">
        <v>762</v>
      </c>
      <c r="B181" s="19"/>
      <c r="C181" s="20" t="s">
        <v>761</v>
      </c>
      <c r="D181" s="66" t="s">
        <v>563</v>
      </c>
      <c r="E181" s="22">
        <v>0.5</v>
      </c>
      <c r="F181" s="23">
        <f>15.05/$H$1</f>
        <v>7.780592462389496</v>
      </c>
      <c r="G181" s="24">
        <f>E181*F181</f>
        <v>3.890296231194748</v>
      </c>
    </row>
    <row r="182" spans="1:8" ht="30">
      <c r="A182" s="97" t="s">
        <v>603</v>
      </c>
      <c r="B182" s="98"/>
      <c r="C182" s="99" t="s">
        <v>604</v>
      </c>
      <c r="D182" s="100" t="s">
        <v>563</v>
      </c>
      <c r="E182" s="101">
        <v>0.5</v>
      </c>
      <c r="F182" s="102">
        <f>11.98/$H$1</f>
        <v>6.1934549966396117</v>
      </c>
      <c r="G182" s="24">
        <f>E182*F182</f>
        <v>3.0967274983198059</v>
      </c>
    </row>
    <row r="183" spans="1:8" ht="30">
      <c r="A183" s="97" t="s">
        <v>1119</v>
      </c>
      <c r="B183" s="98"/>
      <c r="C183" s="99" t="s">
        <v>1118</v>
      </c>
      <c r="D183" s="100" t="s">
        <v>562</v>
      </c>
      <c r="E183" s="101">
        <v>2.1999999999999999E-2</v>
      </c>
      <c r="F183" s="102">
        <v>4.2300000000000004</v>
      </c>
      <c r="G183" s="24">
        <f>E183*F183</f>
        <v>9.3060000000000004E-2</v>
      </c>
    </row>
    <row r="184" spans="1:8" ht="39" customHeight="1">
      <c r="A184" s="97" t="s">
        <v>1120</v>
      </c>
      <c r="B184" s="98"/>
      <c r="C184" s="99" t="s">
        <v>1121</v>
      </c>
      <c r="D184" s="100" t="s">
        <v>0</v>
      </c>
      <c r="E184" s="101">
        <v>2.8000000000000001E-2</v>
      </c>
      <c r="F184" s="102">
        <v>2.62</v>
      </c>
      <c r="G184" s="24">
        <f>E184*F184</f>
        <v>7.3360000000000009E-2</v>
      </c>
    </row>
    <row r="185" spans="1:8">
      <c r="A185" s="25"/>
      <c r="B185" s="21"/>
      <c r="C185" s="20"/>
      <c r="D185" s="21"/>
      <c r="E185" s="20"/>
      <c r="F185" s="20" t="s">
        <v>564</v>
      </c>
      <c r="G185" s="27">
        <f>SUM(G181:G184)</f>
        <v>7.1534437295145548</v>
      </c>
    </row>
    <row r="186" spans="1:8" ht="30">
      <c r="A186" s="25"/>
      <c r="B186" s="21"/>
      <c r="C186" s="20"/>
      <c r="D186" s="21"/>
      <c r="E186" s="20"/>
      <c r="F186" s="20" t="s">
        <v>565</v>
      </c>
      <c r="G186" s="28">
        <f>SUM(G181:G182)*(H1-1)</f>
        <v>6.5279762704854472</v>
      </c>
    </row>
    <row r="187" spans="1:8">
      <c r="A187" s="25"/>
      <c r="B187" s="21"/>
      <c r="C187" s="20"/>
      <c r="D187" s="21"/>
      <c r="E187" s="20"/>
      <c r="F187" s="20" t="s">
        <v>566</v>
      </c>
      <c r="G187" s="28"/>
    </row>
    <row r="188" spans="1:8">
      <c r="A188" s="25"/>
      <c r="B188" s="21"/>
      <c r="C188" s="20"/>
      <c r="D188" s="21"/>
      <c r="E188" s="20"/>
      <c r="F188" s="20" t="s">
        <v>567</v>
      </c>
      <c r="G188" s="27">
        <f>SUM(G185:G187)</f>
        <v>13.681420000000003</v>
      </c>
    </row>
    <row r="189" spans="1:8">
      <c r="A189" s="204"/>
      <c r="B189" s="205"/>
      <c r="C189" s="206"/>
      <c r="D189" s="205"/>
      <c r="E189" s="206"/>
      <c r="F189" s="206"/>
      <c r="G189" s="207"/>
      <c r="H189" s="208" t="s">
        <v>747</v>
      </c>
    </row>
    <row r="190" spans="1:8" ht="30">
      <c r="A190" s="33" t="s">
        <v>661</v>
      </c>
      <c r="B190" s="47" t="s">
        <v>505</v>
      </c>
      <c r="C190" s="33" t="s">
        <v>407</v>
      </c>
      <c r="D190" s="47"/>
      <c r="E190" s="16"/>
      <c r="F190" s="16"/>
      <c r="G190" s="17"/>
    </row>
    <row r="191" spans="1:8" ht="30">
      <c r="A191" s="18" t="s">
        <v>658</v>
      </c>
      <c r="B191" s="19"/>
      <c r="C191" s="20" t="s">
        <v>608</v>
      </c>
      <c r="D191" s="21" t="s">
        <v>563</v>
      </c>
      <c r="E191" s="22">
        <v>1.1000000000000001</v>
      </c>
      <c r="F191" s="23">
        <f>12.69/$H$1</f>
        <v>6.5605128470247633</v>
      </c>
      <c r="G191" s="24">
        <f>E191*F191</f>
        <v>7.2165641317272406</v>
      </c>
    </row>
    <row r="192" spans="1:8" ht="30">
      <c r="A192" s="82" t="s">
        <v>613</v>
      </c>
      <c r="B192" s="98"/>
      <c r="C192" s="99" t="s">
        <v>609</v>
      </c>
      <c r="D192" s="100" t="s">
        <v>563</v>
      </c>
      <c r="E192" s="101">
        <v>1.1000000000000001</v>
      </c>
      <c r="F192" s="102">
        <f>18.5/$H$1</f>
        <v>9.5641834255286149</v>
      </c>
      <c r="G192" s="24">
        <f>E192*F192</f>
        <v>10.520601768081477</v>
      </c>
    </row>
    <row r="193" spans="1:8" ht="30">
      <c r="A193" s="127" t="s">
        <v>711</v>
      </c>
      <c r="B193" s="128"/>
      <c r="C193" s="128" t="s">
        <v>662</v>
      </c>
      <c r="D193" s="126" t="s">
        <v>602</v>
      </c>
      <c r="E193" s="101">
        <v>1</v>
      </c>
      <c r="F193" s="129" t="s">
        <v>663</v>
      </c>
      <c r="G193" s="24">
        <f>E193*F193</f>
        <v>48</v>
      </c>
    </row>
    <row r="194" spans="1:8">
      <c r="A194" s="63"/>
      <c r="B194" s="52"/>
      <c r="C194" s="51"/>
      <c r="D194" s="52"/>
      <c r="E194" s="51"/>
      <c r="F194" s="51"/>
      <c r="G194" s="56"/>
    </row>
    <row r="195" spans="1:8">
      <c r="A195" s="63"/>
      <c r="B195" s="52"/>
      <c r="C195" s="51"/>
      <c r="D195" s="52"/>
      <c r="E195" s="51"/>
      <c r="F195" s="51" t="s">
        <v>564</v>
      </c>
      <c r="G195" s="57">
        <f>SUM(G191:G193)</f>
        <v>65.737165899808716</v>
      </c>
    </row>
    <row r="196" spans="1:8" ht="30">
      <c r="A196" s="63"/>
      <c r="B196" s="52"/>
      <c r="C196" s="51"/>
      <c r="D196" s="52"/>
      <c r="E196" s="51"/>
      <c r="F196" s="51" t="s">
        <v>565</v>
      </c>
      <c r="G196" s="58">
        <f>SUM(G191:G192)*(H1-1)</f>
        <v>16.571834100191282</v>
      </c>
    </row>
    <row r="197" spans="1:8">
      <c r="A197" s="63"/>
      <c r="B197" s="52"/>
      <c r="C197" s="51"/>
      <c r="D197" s="52"/>
      <c r="E197" s="51"/>
      <c r="F197" s="51" t="s">
        <v>566</v>
      </c>
      <c r="G197" s="58"/>
    </row>
    <row r="198" spans="1:8">
      <c r="A198" s="63"/>
      <c r="B198" s="52"/>
      <c r="C198" s="51"/>
      <c r="D198" s="52"/>
      <c r="E198" s="51"/>
      <c r="F198" s="51" t="s">
        <v>567</v>
      </c>
      <c r="G198" s="57">
        <f>SUM(G195:G197)</f>
        <v>82.308999999999997</v>
      </c>
    </row>
    <row r="199" spans="1:8" ht="15.75">
      <c r="A199" s="64"/>
      <c r="B199" s="59"/>
      <c r="C199" s="59"/>
      <c r="D199" s="59"/>
      <c r="E199" s="59"/>
      <c r="F199" s="59"/>
      <c r="G199" s="60"/>
      <c r="H199" s="208" t="s">
        <v>747</v>
      </c>
    </row>
    <row r="200" spans="1:8" ht="30">
      <c r="A200" s="130" t="s">
        <v>587</v>
      </c>
      <c r="B200" s="47" t="s">
        <v>506</v>
      </c>
      <c r="C200" s="130" t="s">
        <v>408</v>
      </c>
      <c r="D200" s="131"/>
      <c r="E200" s="132"/>
      <c r="F200" s="132"/>
      <c r="G200" s="133"/>
    </row>
    <row r="201" spans="1:8" ht="30">
      <c r="A201" s="18" t="s">
        <v>658</v>
      </c>
      <c r="B201" s="19"/>
      <c r="C201" s="20" t="s">
        <v>608</v>
      </c>
      <c r="D201" s="21" t="s">
        <v>563</v>
      </c>
      <c r="E201" s="22">
        <v>1</v>
      </c>
      <c r="F201" s="23">
        <f>12.69/$H$1</f>
        <v>6.5605128470247633</v>
      </c>
      <c r="G201" s="24">
        <f>E201*F201</f>
        <v>6.5605128470247633</v>
      </c>
    </row>
    <row r="202" spans="1:8" ht="30">
      <c r="A202" s="82" t="s">
        <v>613</v>
      </c>
      <c r="B202" s="98"/>
      <c r="C202" s="99" t="s">
        <v>609</v>
      </c>
      <c r="D202" s="100" t="s">
        <v>563</v>
      </c>
      <c r="E202" s="101">
        <v>1</v>
      </c>
      <c r="F202" s="102">
        <f>18.5/$H$1</f>
        <v>9.5641834255286149</v>
      </c>
      <c r="G202" s="24">
        <f>E202*F202</f>
        <v>9.5641834255286149</v>
      </c>
    </row>
    <row r="203" spans="1:8" ht="30">
      <c r="A203" s="136" t="s">
        <v>712</v>
      </c>
      <c r="B203" s="137"/>
      <c r="C203" s="138" t="s">
        <v>664</v>
      </c>
      <c r="D203" s="139" t="s">
        <v>602</v>
      </c>
      <c r="E203" s="140">
        <v>1</v>
      </c>
      <c r="F203" s="141">
        <v>212.6</v>
      </c>
      <c r="G203" s="55">
        <f>E203*F203</f>
        <v>212.6</v>
      </c>
    </row>
    <row r="204" spans="1:8">
      <c r="A204" s="63"/>
      <c r="B204" s="52"/>
      <c r="C204" s="51"/>
      <c r="D204" s="52"/>
      <c r="E204" s="51"/>
      <c r="F204" s="51"/>
      <c r="G204" s="56"/>
    </row>
    <row r="205" spans="1:8" ht="12.75" customHeight="1">
      <c r="A205" s="63"/>
      <c r="B205" s="52"/>
      <c r="C205" s="51"/>
      <c r="D205" s="52"/>
      <c r="E205" s="51"/>
      <c r="F205" s="51" t="s">
        <v>564</v>
      </c>
      <c r="G205" s="57">
        <f>SUM(G201:G203)</f>
        <v>228.72469627255339</v>
      </c>
    </row>
    <row r="206" spans="1:8" ht="30">
      <c r="A206" s="63"/>
      <c r="B206" s="52"/>
      <c r="C206" s="51"/>
      <c r="D206" s="52"/>
      <c r="E206" s="51"/>
      <c r="F206" s="51" t="s">
        <v>565</v>
      </c>
      <c r="G206" s="58">
        <f>SUM(G201:G202)*(H1-1)</f>
        <v>15.06530372744662</v>
      </c>
    </row>
    <row r="207" spans="1:8">
      <c r="A207" s="63"/>
      <c r="B207" s="52"/>
      <c r="C207" s="51"/>
      <c r="D207" s="52"/>
      <c r="E207" s="51"/>
      <c r="F207" s="51" t="s">
        <v>566</v>
      </c>
      <c r="G207" s="58"/>
    </row>
    <row r="208" spans="1:8">
      <c r="A208" s="63"/>
      <c r="B208" s="52"/>
      <c r="C208" s="51"/>
      <c r="D208" s="52"/>
      <c r="E208" s="51"/>
      <c r="F208" s="51" t="s">
        <v>567</v>
      </c>
      <c r="G208" s="57">
        <f>SUM(G205:G207)</f>
        <v>243.79000000000002</v>
      </c>
    </row>
    <row r="209" spans="1:8" ht="15.75">
      <c r="A209" s="64"/>
      <c r="B209" s="59"/>
      <c r="C209" s="59"/>
      <c r="D209" s="59"/>
      <c r="E209" s="59"/>
      <c r="F209" s="59"/>
      <c r="G209" s="60"/>
      <c r="H209" s="208" t="s">
        <v>747</v>
      </c>
    </row>
    <row r="210" spans="1:8" ht="30">
      <c r="A210" s="33" t="s">
        <v>588</v>
      </c>
      <c r="B210" s="47" t="s">
        <v>517</v>
      </c>
      <c r="C210" s="61" t="s">
        <v>422</v>
      </c>
      <c r="D210" s="15" t="s">
        <v>602</v>
      </c>
      <c r="E210" s="16"/>
      <c r="F210" s="16"/>
      <c r="G210" s="17"/>
    </row>
    <row r="211" spans="1:8" ht="30">
      <c r="A211" s="18" t="s">
        <v>659</v>
      </c>
      <c r="B211" s="19"/>
      <c r="C211" s="20" t="s">
        <v>605</v>
      </c>
      <c r="D211" s="21" t="s">
        <v>563</v>
      </c>
      <c r="E211" s="22">
        <v>0.4</v>
      </c>
      <c r="F211" s="23">
        <f>15.05/$H$1</f>
        <v>7.780592462389496</v>
      </c>
      <c r="G211" s="24">
        <f t="shared" ref="G211:G216" si="3">E211*F211</f>
        <v>3.1122369849557985</v>
      </c>
    </row>
    <row r="212" spans="1:8" ht="30">
      <c r="A212" s="82" t="s">
        <v>603</v>
      </c>
      <c r="B212" s="65"/>
      <c r="C212" s="69" t="s">
        <v>604</v>
      </c>
      <c r="D212" s="66" t="s">
        <v>563</v>
      </c>
      <c r="E212" s="67">
        <v>0.8</v>
      </c>
      <c r="F212" s="68">
        <f>11.98/$H$1</f>
        <v>6.1934549966396117</v>
      </c>
      <c r="G212" s="24">
        <f t="shared" si="3"/>
        <v>4.9547639973116899</v>
      </c>
    </row>
    <row r="213" spans="1:8" ht="30">
      <c r="A213" s="117" t="s">
        <v>713</v>
      </c>
      <c r="B213" s="118"/>
      <c r="C213" s="114" t="s">
        <v>651</v>
      </c>
      <c r="D213" s="113" t="s">
        <v>640</v>
      </c>
      <c r="E213" s="115">
        <v>0.54</v>
      </c>
      <c r="F213" s="119">
        <v>6.7</v>
      </c>
      <c r="G213" s="24">
        <f t="shared" si="3"/>
        <v>3.6180000000000003</v>
      </c>
    </row>
    <row r="214" spans="1:8" ht="30">
      <c r="A214" s="117" t="s">
        <v>714</v>
      </c>
      <c r="B214" s="118"/>
      <c r="C214" s="114" t="s">
        <v>652</v>
      </c>
      <c r="D214" s="113" t="s">
        <v>562</v>
      </c>
      <c r="E214" s="115">
        <v>0.11</v>
      </c>
      <c r="F214" s="119">
        <v>75</v>
      </c>
      <c r="G214" s="24">
        <f t="shared" si="3"/>
        <v>8.25</v>
      </c>
    </row>
    <row r="215" spans="1:8" ht="30">
      <c r="A215" s="117" t="s">
        <v>715</v>
      </c>
      <c r="B215" s="118"/>
      <c r="C215" s="114" t="s">
        <v>653</v>
      </c>
      <c r="D215" s="113" t="s">
        <v>655</v>
      </c>
      <c r="E215" s="115">
        <v>0.4</v>
      </c>
      <c r="F215" s="119">
        <v>31.24</v>
      </c>
      <c r="G215" s="24">
        <f t="shared" si="3"/>
        <v>12.496</v>
      </c>
    </row>
    <row r="216" spans="1:8" ht="30">
      <c r="A216" s="117" t="s">
        <v>716</v>
      </c>
      <c r="B216" s="118"/>
      <c r="C216" s="114" t="s">
        <v>654</v>
      </c>
      <c r="D216" s="113" t="s">
        <v>562</v>
      </c>
      <c r="E216" s="115">
        <v>7.0000000000000007E-2</v>
      </c>
      <c r="F216" s="119">
        <v>40</v>
      </c>
      <c r="G216" s="24">
        <f t="shared" si="3"/>
        <v>2.8000000000000003</v>
      </c>
    </row>
    <row r="217" spans="1:8">
      <c r="A217" s="117"/>
      <c r="B217" s="118"/>
      <c r="C217" s="114"/>
      <c r="D217" s="113"/>
      <c r="E217" s="115"/>
      <c r="F217" s="119"/>
      <c r="G217" s="116"/>
    </row>
    <row r="218" spans="1:8">
      <c r="A218" s="25"/>
      <c r="B218" s="21"/>
      <c r="C218" s="20"/>
      <c r="D218" s="21"/>
      <c r="E218" s="20"/>
      <c r="F218" s="20" t="s">
        <v>564</v>
      </c>
      <c r="G218" s="27">
        <f>SUM(G211:G216)</f>
        <v>35.231000982267489</v>
      </c>
    </row>
    <row r="219" spans="1:8" ht="30">
      <c r="A219" s="25"/>
      <c r="B219" s="21"/>
      <c r="C219" s="20"/>
      <c r="D219" s="21"/>
      <c r="E219" s="20"/>
      <c r="F219" s="20" t="s">
        <v>565</v>
      </c>
      <c r="G219" s="28">
        <f>SUM(G211:G212)*(H1-1)</f>
        <v>7.5369990177325139</v>
      </c>
    </row>
    <row r="220" spans="1:8">
      <c r="A220" s="25"/>
      <c r="B220" s="21"/>
      <c r="C220" s="20"/>
      <c r="D220" s="21"/>
      <c r="E220" s="20"/>
      <c r="F220" s="20" t="s">
        <v>566</v>
      </c>
      <c r="G220" s="28"/>
    </row>
    <row r="221" spans="1:8">
      <c r="A221" s="25"/>
      <c r="B221" s="21"/>
      <c r="C221" s="20"/>
      <c r="D221" s="21"/>
      <c r="E221" s="20"/>
      <c r="F221" s="20" t="s">
        <v>567</v>
      </c>
      <c r="G221" s="27">
        <f>SUM(G218:G220)</f>
        <v>42.768000000000001</v>
      </c>
    </row>
    <row r="222" spans="1:8" ht="15.75">
      <c r="A222" s="29"/>
      <c r="B222" s="48"/>
      <c r="C222" s="30"/>
      <c r="D222" s="30"/>
      <c r="E222" s="30"/>
      <c r="F222" s="30"/>
      <c r="G222" s="31"/>
      <c r="H222" s="208" t="s">
        <v>747</v>
      </c>
    </row>
    <row r="223" spans="1:8" ht="30">
      <c r="A223" s="33" t="s">
        <v>672</v>
      </c>
      <c r="B223" s="47" t="s">
        <v>269</v>
      </c>
      <c r="C223" s="145" t="s">
        <v>270</v>
      </c>
      <c r="D223" s="47" t="s">
        <v>602</v>
      </c>
      <c r="E223" s="16"/>
      <c r="F223" s="16"/>
      <c r="G223" s="17"/>
    </row>
    <row r="224" spans="1:8" ht="30">
      <c r="A224" s="70" t="s">
        <v>603</v>
      </c>
      <c r="B224" s="71"/>
      <c r="C224" s="69" t="s">
        <v>604</v>
      </c>
      <c r="D224" s="73" t="s">
        <v>563</v>
      </c>
      <c r="E224" s="79">
        <v>0.35</v>
      </c>
      <c r="F224" s="68">
        <f>11.98/$H$1</f>
        <v>6.1934549966396117</v>
      </c>
      <c r="G224" s="81">
        <f>E224*F224</f>
        <v>2.1677092488238641</v>
      </c>
    </row>
    <row r="225" spans="1:8" ht="30">
      <c r="A225" s="70" t="s">
        <v>636</v>
      </c>
      <c r="B225" s="73"/>
      <c r="C225" s="72" t="s">
        <v>657</v>
      </c>
      <c r="D225" s="73" t="s">
        <v>563</v>
      </c>
      <c r="E225" s="79">
        <v>0.35</v>
      </c>
      <c r="F225" s="23">
        <f>15.05/$H$1</f>
        <v>7.780592462389496</v>
      </c>
      <c r="G225" s="81">
        <f>E225*F225</f>
        <v>2.7232073618363235</v>
      </c>
    </row>
    <row r="226" spans="1:8" ht="30">
      <c r="A226" s="136" t="s">
        <v>717</v>
      </c>
      <c r="B226" s="139"/>
      <c r="C226" s="138" t="s">
        <v>673</v>
      </c>
      <c r="D226" s="139" t="s">
        <v>424</v>
      </c>
      <c r="E226" s="140">
        <v>0.5</v>
      </c>
      <c r="F226" s="141">
        <v>0.7</v>
      </c>
      <c r="G226" s="81">
        <f>E226*F226</f>
        <v>0.35</v>
      </c>
    </row>
    <row r="227" spans="1:8" ht="30">
      <c r="A227" s="136" t="s">
        <v>718</v>
      </c>
      <c r="B227" s="139"/>
      <c r="C227" s="138" t="s">
        <v>674</v>
      </c>
      <c r="D227" s="139" t="s">
        <v>637</v>
      </c>
      <c r="E227" s="140">
        <v>0.15</v>
      </c>
      <c r="F227" s="141">
        <v>35.9</v>
      </c>
      <c r="G227" s="81">
        <f>E227*F227</f>
        <v>5.3849999999999998</v>
      </c>
    </row>
    <row r="228" spans="1:8">
      <c r="A228" s="136"/>
      <c r="B228" s="139"/>
      <c r="C228" s="138"/>
      <c r="D228" s="139"/>
      <c r="E228" s="140"/>
      <c r="F228" s="141"/>
      <c r="G228" s="146"/>
    </row>
    <row r="229" spans="1:8">
      <c r="A229" s="25"/>
      <c r="B229" s="21"/>
      <c r="C229" s="20"/>
      <c r="D229" s="21"/>
      <c r="E229" s="20"/>
      <c r="F229" s="20" t="s">
        <v>564</v>
      </c>
      <c r="G229" s="27">
        <f>SUM(G224:G227)</f>
        <v>10.625916610660187</v>
      </c>
    </row>
    <row r="230" spans="1:8" ht="30">
      <c r="A230" s="25"/>
      <c r="B230" s="21"/>
      <c r="C230" s="20"/>
      <c r="D230" s="21"/>
      <c r="E230" s="20"/>
      <c r="F230" s="20" t="s">
        <v>565</v>
      </c>
      <c r="G230" s="28">
        <f>SUM(G224:G225)*(H1-1)</f>
        <v>4.5695833893398135</v>
      </c>
    </row>
    <row r="231" spans="1:8">
      <c r="A231" s="25"/>
      <c r="B231" s="21"/>
      <c r="C231" s="20"/>
      <c r="D231" s="21"/>
      <c r="E231" s="20"/>
      <c r="F231" s="20" t="s">
        <v>566</v>
      </c>
      <c r="G231" s="28"/>
    </row>
    <row r="232" spans="1:8">
      <c r="A232" s="25"/>
      <c r="B232" s="21"/>
      <c r="C232" s="20"/>
      <c r="D232" s="21"/>
      <c r="E232" s="20"/>
      <c r="F232" s="20" t="s">
        <v>567</v>
      </c>
      <c r="G232" s="27">
        <f>SUM(G229:G231)</f>
        <v>15.195500000000001</v>
      </c>
    </row>
    <row r="233" spans="1:8" ht="15.75">
      <c r="A233" s="29"/>
      <c r="B233" s="30"/>
      <c r="C233" s="30"/>
      <c r="D233" s="30"/>
      <c r="E233" s="30"/>
      <c r="F233" s="30"/>
      <c r="G233" s="31"/>
      <c r="H233" s="208" t="s">
        <v>747</v>
      </c>
    </row>
    <row r="234" spans="1:8">
      <c r="A234" s="147" t="s">
        <v>676</v>
      </c>
      <c r="B234" s="47" t="s">
        <v>273</v>
      </c>
      <c r="C234" s="145" t="s">
        <v>274</v>
      </c>
      <c r="D234" s="47" t="s">
        <v>602</v>
      </c>
      <c r="E234" s="16"/>
      <c r="F234" s="16"/>
      <c r="G234" s="17"/>
    </row>
    <row r="235" spans="1:8" ht="30">
      <c r="A235" s="70" t="s">
        <v>603</v>
      </c>
      <c r="B235" s="71"/>
      <c r="C235" s="69" t="s">
        <v>604</v>
      </c>
      <c r="D235" s="73" t="s">
        <v>563</v>
      </c>
      <c r="E235" s="79">
        <v>0.8</v>
      </c>
      <c r="F235" s="68">
        <f>11.98/$H$1</f>
        <v>6.1934549966396117</v>
      </c>
      <c r="G235" s="81">
        <f>E235*F235</f>
        <v>4.9547639973116899</v>
      </c>
    </row>
    <row r="236" spans="1:8" ht="30">
      <c r="A236" s="70" t="s">
        <v>636</v>
      </c>
      <c r="B236" s="73"/>
      <c r="C236" s="72" t="s">
        <v>657</v>
      </c>
      <c r="D236" s="73" t="s">
        <v>563</v>
      </c>
      <c r="E236" s="79">
        <v>0.8</v>
      </c>
      <c r="F236" s="23">
        <f>15.05/$H$1</f>
        <v>7.780592462389496</v>
      </c>
      <c r="G236" s="81">
        <f>E236*F236</f>
        <v>6.224473969911597</v>
      </c>
    </row>
    <row r="237" spans="1:8" ht="30">
      <c r="A237" s="149" t="s">
        <v>719</v>
      </c>
      <c r="B237" s="150"/>
      <c r="C237" s="151" t="s">
        <v>681</v>
      </c>
      <c r="D237" s="152" t="s">
        <v>675</v>
      </c>
      <c r="E237" s="153">
        <v>0.3</v>
      </c>
      <c r="F237" s="154">
        <v>1.8</v>
      </c>
      <c r="G237" s="81">
        <f>E237*F237</f>
        <v>0.54</v>
      </c>
    </row>
    <row r="238" spans="1:8" ht="30">
      <c r="A238" s="149" t="s">
        <v>720</v>
      </c>
      <c r="B238" s="150"/>
      <c r="C238" s="151" t="s">
        <v>682</v>
      </c>
      <c r="D238" s="152" t="s">
        <v>637</v>
      </c>
      <c r="E238" s="153">
        <v>0.03</v>
      </c>
      <c r="F238" s="154">
        <v>70.900000000000006</v>
      </c>
      <c r="G238" s="81">
        <f>E238*F238</f>
        <v>2.1270000000000002</v>
      </c>
    </row>
    <row r="239" spans="1:8" ht="30">
      <c r="A239" s="149" t="s">
        <v>721</v>
      </c>
      <c r="B239" s="150"/>
      <c r="C239" s="151" t="s">
        <v>683</v>
      </c>
      <c r="D239" s="152" t="s">
        <v>637</v>
      </c>
      <c r="E239" s="153">
        <v>0.01</v>
      </c>
      <c r="F239" s="154">
        <v>43.95</v>
      </c>
      <c r="G239" s="81">
        <f>E239*F239</f>
        <v>0.43950000000000006</v>
      </c>
    </row>
    <row r="240" spans="1:8">
      <c r="A240" s="149"/>
      <c r="B240" s="150"/>
      <c r="C240" s="151"/>
      <c r="D240" s="152"/>
      <c r="E240" s="153"/>
      <c r="F240" s="154"/>
      <c r="G240" s="155"/>
    </row>
    <row r="241" spans="1:8">
      <c r="A241" s="25"/>
      <c r="B241" s="21"/>
      <c r="C241" s="20"/>
      <c r="D241" s="21"/>
      <c r="E241" s="20"/>
      <c r="F241" s="20"/>
      <c r="G241" s="26"/>
    </row>
    <row r="242" spans="1:8">
      <c r="A242" s="25"/>
      <c r="B242" s="21"/>
      <c r="C242" s="20"/>
      <c r="D242" s="21"/>
      <c r="E242" s="20"/>
      <c r="F242" s="20" t="s">
        <v>564</v>
      </c>
      <c r="G242" s="27">
        <f>SUM(G235:G239)</f>
        <v>14.285737967223287</v>
      </c>
    </row>
    <row r="243" spans="1:8" ht="30">
      <c r="A243" s="25"/>
      <c r="B243" s="21"/>
      <c r="C243" s="20"/>
      <c r="D243" s="21"/>
      <c r="E243" s="20"/>
      <c r="F243" s="20" t="s">
        <v>565</v>
      </c>
      <c r="G243" s="28">
        <f>SUM(G235:G236)*(H1-1)</f>
        <v>10.444762032776715</v>
      </c>
    </row>
    <row r="244" spans="1:8">
      <c r="A244" s="25"/>
      <c r="B244" s="21"/>
      <c r="C244" s="20"/>
      <c r="D244" s="21"/>
      <c r="E244" s="20"/>
      <c r="F244" s="20" t="s">
        <v>566</v>
      </c>
      <c r="G244" s="28"/>
    </row>
    <row r="245" spans="1:8">
      <c r="A245" s="25"/>
      <c r="B245" s="21"/>
      <c r="C245" s="20"/>
      <c r="D245" s="21"/>
      <c r="E245" s="20"/>
      <c r="F245" s="20" t="s">
        <v>567</v>
      </c>
      <c r="G245" s="27">
        <f>SUM(G242:G244)</f>
        <v>24.730500000000003</v>
      </c>
    </row>
    <row r="246" spans="1:8" ht="15.75">
      <c r="A246" s="29"/>
      <c r="B246" s="30"/>
      <c r="C246" s="30"/>
      <c r="D246" s="30"/>
      <c r="E246" s="30"/>
      <c r="F246" s="30"/>
      <c r="G246" s="31"/>
      <c r="H246" s="208" t="s">
        <v>747</v>
      </c>
    </row>
    <row r="247" spans="1:8" ht="30">
      <c r="A247" s="33" t="s">
        <v>677</v>
      </c>
      <c r="B247" s="47" t="s">
        <v>277</v>
      </c>
      <c r="C247" s="145" t="s">
        <v>278</v>
      </c>
      <c r="D247" s="47" t="s">
        <v>602</v>
      </c>
      <c r="E247" s="16"/>
      <c r="F247" s="16"/>
      <c r="G247" s="17"/>
    </row>
    <row r="248" spans="1:8" ht="30">
      <c r="A248" s="70" t="s">
        <v>603</v>
      </c>
      <c r="B248" s="71"/>
      <c r="C248" s="69" t="s">
        <v>604</v>
      </c>
      <c r="D248" s="73" t="s">
        <v>563</v>
      </c>
      <c r="E248" s="79">
        <v>0.7</v>
      </c>
      <c r="F248" s="68">
        <f>11.98/$H$1</f>
        <v>6.1934549966396117</v>
      </c>
      <c r="G248" s="81">
        <f t="shared" ref="G248:G253" si="4">E248*F248</f>
        <v>4.3354184976477281</v>
      </c>
    </row>
    <row r="249" spans="1:8" ht="30">
      <c r="A249" s="70" t="s">
        <v>636</v>
      </c>
      <c r="B249" s="73"/>
      <c r="C249" s="72" t="s">
        <v>657</v>
      </c>
      <c r="D249" s="73" t="s">
        <v>563</v>
      </c>
      <c r="E249" s="79">
        <v>0.55000000000000004</v>
      </c>
      <c r="F249" s="23">
        <f>15.05/$H$1</f>
        <v>7.780592462389496</v>
      </c>
      <c r="G249" s="81">
        <f t="shared" si="4"/>
        <v>4.279325854314223</v>
      </c>
    </row>
    <row r="250" spans="1:8" ht="30">
      <c r="A250" s="149" t="s">
        <v>717</v>
      </c>
      <c r="B250" s="150"/>
      <c r="C250" s="151" t="s">
        <v>673</v>
      </c>
      <c r="D250" s="152" t="s">
        <v>590</v>
      </c>
      <c r="E250" s="153">
        <v>0.5</v>
      </c>
      <c r="F250" s="154">
        <v>0.7</v>
      </c>
      <c r="G250" s="81">
        <f t="shared" si="4"/>
        <v>0.35</v>
      </c>
    </row>
    <row r="251" spans="1:8" ht="30">
      <c r="A251" s="149" t="s">
        <v>718</v>
      </c>
      <c r="B251" s="150"/>
      <c r="C251" s="151" t="s">
        <v>674</v>
      </c>
      <c r="D251" s="152" t="s">
        <v>637</v>
      </c>
      <c r="E251" s="153">
        <v>0.11</v>
      </c>
      <c r="F251" s="154">
        <v>35.9</v>
      </c>
      <c r="G251" s="81">
        <f t="shared" si="4"/>
        <v>3.9489999999999998</v>
      </c>
    </row>
    <row r="252" spans="1:8" ht="30">
      <c r="A252" s="149" t="s">
        <v>722</v>
      </c>
      <c r="B252" s="150"/>
      <c r="C252" s="151" t="s">
        <v>686</v>
      </c>
      <c r="D252" s="152" t="s">
        <v>637</v>
      </c>
      <c r="E252" s="153">
        <v>0.08</v>
      </c>
      <c r="F252" s="154">
        <v>74.7</v>
      </c>
      <c r="G252" s="81">
        <f t="shared" si="4"/>
        <v>5.976</v>
      </c>
    </row>
    <row r="253" spans="1:8" ht="30">
      <c r="A253" s="149" t="s">
        <v>723</v>
      </c>
      <c r="B253" s="150"/>
      <c r="C253" s="151" t="s">
        <v>687</v>
      </c>
      <c r="D253" s="152" t="s">
        <v>637</v>
      </c>
      <c r="E253" s="153">
        <v>0.05</v>
      </c>
      <c r="F253" s="154">
        <v>28.9</v>
      </c>
      <c r="G253" s="81">
        <f t="shared" si="4"/>
        <v>1.4450000000000001</v>
      </c>
    </row>
    <row r="254" spans="1:8">
      <c r="A254" s="149"/>
      <c r="B254" s="150"/>
      <c r="C254" s="151"/>
      <c r="D254" s="152"/>
      <c r="E254" s="153"/>
      <c r="F254" s="154"/>
      <c r="G254" s="155"/>
    </row>
    <row r="255" spans="1:8">
      <c r="A255" s="25"/>
      <c r="B255" s="21"/>
      <c r="C255" s="20"/>
      <c r="D255" s="21"/>
      <c r="E255" s="20"/>
      <c r="F255" s="20" t="s">
        <v>564</v>
      </c>
      <c r="G255" s="27">
        <f>SUM(G248:G253)</f>
        <v>20.334744351961952</v>
      </c>
    </row>
    <row r="256" spans="1:8" ht="30">
      <c r="A256" s="25"/>
      <c r="B256" s="21"/>
      <c r="C256" s="20"/>
      <c r="D256" s="21"/>
      <c r="E256" s="20"/>
      <c r="F256" s="20" t="s">
        <v>565</v>
      </c>
      <c r="G256" s="28">
        <f>SUM(G248:G249)*(H1-1)</f>
        <v>8.0487556480380498</v>
      </c>
    </row>
    <row r="257" spans="1:8">
      <c r="A257" s="25"/>
      <c r="B257" s="21"/>
      <c r="C257" s="20"/>
      <c r="D257" s="21"/>
      <c r="E257" s="20"/>
      <c r="F257" s="20" t="s">
        <v>566</v>
      </c>
      <c r="G257" s="28"/>
    </row>
    <row r="258" spans="1:8">
      <c r="A258" s="25"/>
      <c r="B258" s="21"/>
      <c r="C258" s="20"/>
      <c r="D258" s="21"/>
      <c r="E258" s="20"/>
      <c r="F258" s="20" t="s">
        <v>567</v>
      </c>
      <c r="G258" s="27">
        <f>SUM(G255:G257)</f>
        <v>28.383500000000002</v>
      </c>
    </row>
    <row r="259" spans="1:8" ht="15.75">
      <c r="A259" s="29"/>
      <c r="B259" s="30"/>
      <c r="C259" s="30"/>
      <c r="D259" s="30"/>
      <c r="E259" s="30"/>
      <c r="F259" s="30"/>
      <c r="G259" s="31"/>
      <c r="H259" s="208" t="s">
        <v>747</v>
      </c>
    </row>
    <row r="260" spans="1:8" ht="30">
      <c r="A260" s="33" t="s">
        <v>678</v>
      </c>
      <c r="B260" s="47" t="s">
        <v>287</v>
      </c>
      <c r="C260" s="145" t="s">
        <v>288</v>
      </c>
      <c r="D260" s="47" t="s">
        <v>602</v>
      </c>
      <c r="E260" s="16"/>
      <c r="F260" s="16"/>
      <c r="G260" s="17"/>
    </row>
    <row r="261" spans="1:8" ht="30">
      <c r="A261" s="70" t="s">
        <v>603</v>
      </c>
      <c r="B261" s="71"/>
      <c r="C261" s="69" t="s">
        <v>604</v>
      </c>
      <c r="D261" s="73" t="s">
        <v>563</v>
      </c>
      <c r="E261" s="79">
        <v>0.7</v>
      </c>
      <c r="F261" s="68">
        <f>11.98/$H$1</f>
        <v>6.1934549966396117</v>
      </c>
      <c r="G261" s="81">
        <f>E261*F261</f>
        <v>4.3354184976477281</v>
      </c>
    </row>
    <row r="262" spans="1:8" ht="30">
      <c r="A262" s="70" t="s">
        <v>636</v>
      </c>
      <c r="B262" s="73"/>
      <c r="C262" s="72" t="s">
        <v>657</v>
      </c>
      <c r="D262" s="73" t="s">
        <v>563</v>
      </c>
      <c r="E262" s="79">
        <v>0.55000000000000004</v>
      </c>
      <c r="F262" s="23">
        <f>15.05/$H$1</f>
        <v>7.780592462389496</v>
      </c>
      <c r="G262" s="81">
        <f t="shared" ref="G262:G267" si="5">E262*F262</f>
        <v>4.279325854314223</v>
      </c>
    </row>
    <row r="263" spans="1:8" ht="30">
      <c r="A263" s="136" t="s">
        <v>724</v>
      </c>
      <c r="B263" s="139"/>
      <c r="C263" s="138" t="s">
        <v>688</v>
      </c>
      <c r="D263" s="139" t="s">
        <v>637</v>
      </c>
      <c r="E263" s="140">
        <v>0.06</v>
      </c>
      <c r="F263" s="141">
        <v>47.5</v>
      </c>
      <c r="G263" s="81">
        <f t="shared" si="5"/>
        <v>2.85</v>
      </c>
    </row>
    <row r="264" spans="1:8" ht="30">
      <c r="A264" s="136" t="s">
        <v>725</v>
      </c>
      <c r="B264" s="139"/>
      <c r="C264" s="138" t="s">
        <v>689</v>
      </c>
      <c r="D264" s="139" t="s">
        <v>590</v>
      </c>
      <c r="E264" s="140">
        <v>0.6</v>
      </c>
      <c r="F264" s="141">
        <v>1.8</v>
      </c>
      <c r="G264" s="81">
        <f t="shared" si="5"/>
        <v>1.08</v>
      </c>
    </row>
    <row r="265" spans="1:8" ht="30">
      <c r="A265" s="136" t="s">
        <v>726</v>
      </c>
      <c r="B265" s="139"/>
      <c r="C265" s="138" t="s">
        <v>685</v>
      </c>
      <c r="D265" s="139" t="s">
        <v>637</v>
      </c>
      <c r="E265" s="140">
        <v>0.04</v>
      </c>
      <c r="F265" s="141">
        <v>88</v>
      </c>
      <c r="G265" s="81">
        <f t="shared" si="5"/>
        <v>3.52</v>
      </c>
    </row>
    <row r="266" spans="1:8" ht="30">
      <c r="A266" s="149" t="s">
        <v>721</v>
      </c>
      <c r="B266" s="150"/>
      <c r="C266" s="151" t="s">
        <v>683</v>
      </c>
      <c r="D266" s="152" t="s">
        <v>637</v>
      </c>
      <c r="E266" s="153">
        <v>0.01</v>
      </c>
      <c r="F266" s="154">
        <v>43.95</v>
      </c>
      <c r="G266" s="81">
        <f t="shared" si="5"/>
        <v>0.43950000000000006</v>
      </c>
    </row>
    <row r="267" spans="1:8" ht="30">
      <c r="A267" s="25" t="s">
        <v>727</v>
      </c>
      <c r="B267" s="21"/>
      <c r="C267" s="20" t="s">
        <v>690</v>
      </c>
      <c r="D267" s="21" t="s">
        <v>637</v>
      </c>
      <c r="E267" s="153">
        <v>0.04</v>
      </c>
      <c r="F267" s="154">
        <v>62.5</v>
      </c>
      <c r="G267" s="81">
        <f t="shared" si="5"/>
        <v>2.5</v>
      </c>
    </row>
    <row r="268" spans="1:8">
      <c r="A268" s="149"/>
      <c r="B268" s="150"/>
      <c r="C268" s="151"/>
      <c r="D268" s="152"/>
      <c r="E268" s="153"/>
      <c r="F268" s="154"/>
      <c r="G268" s="146"/>
    </row>
    <row r="269" spans="1:8">
      <c r="F269" s="20" t="s">
        <v>564</v>
      </c>
      <c r="G269" s="27">
        <f>SUM(G261:G267)</f>
        <v>19.004244351961951</v>
      </c>
    </row>
    <row r="270" spans="1:8" ht="30">
      <c r="A270" s="25"/>
      <c r="B270" s="21"/>
      <c r="C270" s="20"/>
      <c r="D270" s="21"/>
      <c r="E270" s="20"/>
      <c r="F270" s="20" t="s">
        <v>565</v>
      </c>
      <c r="G270" s="28">
        <f>SUM(G261:G262)*(H1-1)</f>
        <v>8.0487556480380498</v>
      </c>
    </row>
    <row r="271" spans="1:8">
      <c r="A271" s="25"/>
      <c r="B271" s="21"/>
      <c r="C271" s="20"/>
      <c r="D271" s="21"/>
      <c r="E271" s="20"/>
      <c r="F271" s="20" t="s">
        <v>566</v>
      </c>
      <c r="G271" s="28"/>
    </row>
    <row r="272" spans="1:8">
      <c r="A272" s="25"/>
      <c r="B272" s="21"/>
      <c r="C272" s="20"/>
      <c r="D272" s="21"/>
      <c r="E272" s="20"/>
      <c r="F272" s="20" t="s">
        <v>567</v>
      </c>
      <c r="G272" s="27">
        <f>SUM(G269:G271)</f>
        <v>27.053000000000001</v>
      </c>
    </row>
    <row r="273" spans="1:8" ht="15.75">
      <c r="A273" s="29"/>
      <c r="B273" s="30"/>
      <c r="C273" s="30"/>
      <c r="D273" s="30"/>
      <c r="E273" s="30"/>
      <c r="F273" s="30"/>
      <c r="G273" s="31"/>
      <c r="H273" s="208" t="s">
        <v>747</v>
      </c>
    </row>
    <row r="274" spans="1:8" ht="30">
      <c r="A274" s="33" t="s">
        <v>679</v>
      </c>
      <c r="B274" s="47" t="s">
        <v>289</v>
      </c>
      <c r="C274" s="145" t="s">
        <v>290</v>
      </c>
      <c r="D274" s="47" t="s">
        <v>602</v>
      </c>
      <c r="E274" s="16"/>
      <c r="F274" s="16"/>
      <c r="G274" s="17"/>
    </row>
    <row r="275" spans="1:8" ht="30">
      <c r="A275" s="70" t="s">
        <v>603</v>
      </c>
      <c r="B275" s="71"/>
      <c r="C275" s="69" t="s">
        <v>604</v>
      </c>
      <c r="D275" s="73" t="s">
        <v>563</v>
      </c>
      <c r="E275" s="79">
        <v>0.8</v>
      </c>
      <c r="F275" s="68">
        <f>11.98/$H$1</f>
        <v>6.1934549966396117</v>
      </c>
      <c r="G275" s="81">
        <f>E275*F275</f>
        <v>4.9547639973116899</v>
      </c>
    </row>
    <row r="276" spans="1:8" ht="30">
      <c r="A276" s="70" t="s">
        <v>636</v>
      </c>
      <c r="B276" s="73"/>
      <c r="C276" s="72" t="s">
        <v>657</v>
      </c>
      <c r="D276" s="73" t="s">
        <v>563</v>
      </c>
      <c r="E276" s="79">
        <v>0.8</v>
      </c>
      <c r="F276" s="23">
        <f>15.05/$H$1</f>
        <v>7.780592462389496</v>
      </c>
      <c r="G276" s="81">
        <f>E276*F276</f>
        <v>6.224473969911597</v>
      </c>
    </row>
    <row r="277" spans="1:8" ht="30">
      <c r="A277" s="149" t="s">
        <v>719</v>
      </c>
      <c r="B277" s="150"/>
      <c r="C277" s="151" t="s">
        <v>681</v>
      </c>
      <c r="D277" s="152" t="s">
        <v>675</v>
      </c>
      <c r="E277" s="153">
        <v>0.3</v>
      </c>
      <c r="F277" s="154">
        <v>1.8</v>
      </c>
      <c r="G277" s="81">
        <f>E277*F277</f>
        <v>0.54</v>
      </c>
    </row>
    <row r="278" spans="1:8" ht="30">
      <c r="A278" s="149" t="s">
        <v>726</v>
      </c>
      <c r="B278" s="150"/>
      <c r="C278" s="151" t="s">
        <v>685</v>
      </c>
      <c r="D278" s="152" t="s">
        <v>637</v>
      </c>
      <c r="E278" s="153">
        <v>0.04</v>
      </c>
      <c r="F278" s="154">
        <v>88</v>
      </c>
      <c r="G278" s="81">
        <f>E278*F278</f>
        <v>3.52</v>
      </c>
    </row>
    <row r="279" spans="1:8" ht="30">
      <c r="A279" s="149" t="s">
        <v>721</v>
      </c>
      <c r="B279" s="150"/>
      <c r="C279" s="151" t="s">
        <v>683</v>
      </c>
      <c r="D279" s="152" t="s">
        <v>637</v>
      </c>
      <c r="E279" s="153">
        <v>0.01</v>
      </c>
      <c r="F279" s="154">
        <v>43.95</v>
      </c>
      <c r="G279" s="81">
        <f>E279*F279</f>
        <v>0.43950000000000006</v>
      </c>
    </row>
    <row r="280" spans="1:8">
      <c r="A280" s="149"/>
      <c r="B280" s="150"/>
      <c r="C280" s="151"/>
      <c r="D280" s="152"/>
      <c r="E280" s="153"/>
      <c r="F280" s="154"/>
      <c r="G280" s="155"/>
    </row>
    <row r="281" spans="1:8">
      <c r="A281" s="25"/>
      <c r="B281" s="21"/>
      <c r="C281" s="20"/>
      <c r="D281" s="21"/>
      <c r="E281" s="20"/>
      <c r="F281" s="20"/>
      <c r="G281" s="26"/>
    </row>
    <row r="282" spans="1:8">
      <c r="A282" s="25"/>
      <c r="B282" s="21"/>
      <c r="C282" s="20"/>
      <c r="D282" s="21"/>
      <c r="E282" s="20"/>
      <c r="F282" s="20" t="s">
        <v>564</v>
      </c>
      <c r="G282" s="27">
        <f>SUM(G275:G276)</f>
        <v>11.179237967223287</v>
      </c>
    </row>
    <row r="283" spans="1:8" ht="30">
      <c r="A283" s="25"/>
      <c r="B283" s="21"/>
      <c r="C283" s="20"/>
      <c r="D283" s="21"/>
      <c r="E283" s="20"/>
      <c r="F283" s="20" t="s">
        <v>565</v>
      </c>
      <c r="G283" s="28">
        <f>SUM(G275:G276)*(H1-1)</f>
        <v>10.444762032776715</v>
      </c>
    </row>
    <row r="284" spans="1:8">
      <c r="A284" s="25"/>
      <c r="B284" s="21"/>
      <c r="C284" s="20"/>
      <c r="D284" s="21"/>
      <c r="E284" s="20"/>
      <c r="F284" s="20" t="s">
        <v>566</v>
      </c>
      <c r="G284" s="28"/>
    </row>
    <row r="285" spans="1:8">
      <c r="A285" s="25"/>
      <c r="B285" s="21"/>
      <c r="C285" s="20"/>
      <c r="D285" s="21"/>
      <c r="E285" s="20"/>
      <c r="F285" s="20" t="s">
        <v>567</v>
      </c>
      <c r="G285" s="27">
        <f>SUM(G282:G284)</f>
        <v>21.624000000000002</v>
      </c>
    </row>
    <row r="286" spans="1:8" ht="15.75">
      <c r="A286" s="29"/>
      <c r="B286" s="30"/>
      <c r="C286" s="30"/>
      <c r="D286" s="30"/>
      <c r="E286" s="30"/>
      <c r="F286" s="30"/>
      <c r="G286" s="31"/>
      <c r="H286" s="208" t="s">
        <v>747</v>
      </c>
    </row>
    <row r="287" spans="1:8" ht="30">
      <c r="A287" s="33" t="s">
        <v>680</v>
      </c>
      <c r="B287" s="47" t="s">
        <v>254</v>
      </c>
      <c r="C287" s="148" t="s">
        <v>236</v>
      </c>
      <c r="D287" s="47" t="s">
        <v>602</v>
      </c>
      <c r="E287" s="16"/>
      <c r="F287" s="16"/>
      <c r="G287" s="17"/>
    </row>
    <row r="288" spans="1:8" ht="30">
      <c r="A288" s="70" t="s">
        <v>603</v>
      </c>
      <c r="B288" s="71"/>
      <c r="C288" s="69" t="s">
        <v>604</v>
      </c>
      <c r="D288" s="73" t="s">
        <v>563</v>
      </c>
      <c r="E288" s="22">
        <v>0.47</v>
      </c>
      <c r="F288" s="68">
        <f>11.98/$H$1</f>
        <v>6.1934549966396117</v>
      </c>
      <c r="G288" s="24">
        <f>E288*F288</f>
        <v>2.9109238484206172</v>
      </c>
    </row>
    <row r="289" spans="1:8" ht="30">
      <c r="A289" s="25" t="s">
        <v>728</v>
      </c>
      <c r="B289" s="21"/>
      <c r="C289" s="20" t="s">
        <v>684</v>
      </c>
      <c r="D289" s="21" t="s">
        <v>607</v>
      </c>
      <c r="E289" s="22">
        <v>0.08</v>
      </c>
      <c r="F289" s="20">
        <v>16.7</v>
      </c>
      <c r="G289" s="24">
        <f>E289*F289</f>
        <v>1.3360000000000001</v>
      </c>
    </row>
    <row r="290" spans="1:8">
      <c r="A290" s="156"/>
      <c r="B290" s="152"/>
      <c r="C290" s="151"/>
      <c r="D290" s="152"/>
      <c r="E290" s="153"/>
      <c r="F290" s="151"/>
      <c r="G290" s="155"/>
    </row>
    <row r="291" spans="1:8">
      <c r="A291" s="25"/>
      <c r="B291" s="21"/>
      <c r="C291" s="20"/>
      <c r="D291" s="21"/>
      <c r="E291" s="20"/>
      <c r="F291" s="20" t="s">
        <v>564</v>
      </c>
      <c r="G291" s="27">
        <f>SUM(G288:G289)</f>
        <v>4.2469238484206171</v>
      </c>
    </row>
    <row r="292" spans="1:8" ht="30">
      <c r="A292" s="25"/>
      <c r="B292" s="21"/>
      <c r="C292" s="20"/>
      <c r="D292" s="21"/>
      <c r="E292" s="20"/>
      <c r="F292" s="20" t="s">
        <v>565</v>
      </c>
      <c r="G292" s="28">
        <f>(G288)*(H1-1)</f>
        <v>2.7196761515793826</v>
      </c>
    </row>
    <row r="293" spans="1:8">
      <c r="A293" s="25"/>
      <c r="B293" s="21"/>
      <c r="C293" s="20"/>
      <c r="D293" s="21"/>
      <c r="E293" s="20"/>
      <c r="F293" s="20" t="s">
        <v>566</v>
      </c>
      <c r="G293" s="28"/>
    </row>
    <row r="294" spans="1:8">
      <c r="A294" s="25"/>
      <c r="B294" s="21"/>
      <c r="C294" s="20"/>
      <c r="D294" s="21"/>
      <c r="E294" s="20"/>
      <c r="F294" s="20" t="s">
        <v>567</v>
      </c>
      <c r="G294" s="27">
        <f>SUM(G291:G293)</f>
        <v>6.9665999999999997</v>
      </c>
    </row>
    <row r="295" spans="1:8" ht="15.75">
      <c r="A295" s="29"/>
      <c r="B295" s="30"/>
      <c r="C295" s="30"/>
      <c r="D295" s="30"/>
      <c r="E295" s="30"/>
      <c r="F295" s="30"/>
      <c r="G295" s="31"/>
      <c r="H295" s="208" t="s">
        <v>747</v>
      </c>
    </row>
    <row r="296" spans="1:8" ht="24.95" customHeight="1">
      <c r="A296" s="33"/>
      <c r="B296" s="33" t="s">
        <v>255</v>
      </c>
      <c r="C296" s="33" t="s">
        <v>237</v>
      </c>
      <c r="D296" s="47" t="s">
        <v>602</v>
      </c>
      <c r="E296" s="16"/>
      <c r="F296" s="16"/>
      <c r="G296" s="17"/>
    </row>
    <row r="297" spans="1:8" ht="30">
      <c r="A297" s="70" t="s">
        <v>603</v>
      </c>
      <c r="B297" s="71"/>
      <c r="C297" s="69" t="s">
        <v>604</v>
      </c>
      <c r="D297" s="73" t="s">
        <v>563</v>
      </c>
      <c r="E297" s="22">
        <v>0.6</v>
      </c>
      <c r="F297" s="68">
        <f>11.98/$H$1</f>
        <v>6.1934549966396117</v>
      </c>
      <c r="G297" s="24">
        <f>E297*F297</f>
        <v>3.7160729979837668</v>
      </c>
    </row>
    <row r="298" spans="1:8" ht="17.45" customHeight="1">
      <c r="A298" s="25"/>
      <c r="B298" s="21"/>
      <c r="C298" s="20"/>
      <c r="D298" s="21"/>
      <c r="E298" s="20"/>
      <c r="F298" s="20"/>
      <c r="G298" s="26"/>
    </row>
    <row r="299" spans="1:8" ht="17.45" customHeight="1">
      <c r="A299" s="25"/>
      <c r="B299" s="21"/>
      <c r="C299" s="20"/>
      <c r="D299" s="21"/>
      <c r="E299" s="20"/>
      <c r="F299" s="20" t="s">
        <v>564</v>
      </c>
      <c r="G299" s="27">
        <f>SUM(G297:G297)</f>
        <v>3.7160729979837668</v>
      </c>
    </row>
    <row r="300" spans="1:8" ht="30">
      <c r="A300" s="25"/>
      <c r="B300" s="21"/>
      <c r="C300" s="20"/>
      <c r="D300" s="21"/>
      <c r="E300" s="20"/>
      <c r="F300" s="20" t="s">
        <v>565</v>
      </c>
      <c r="G300" s="28">
        <f>(G297)*(H1-1)</f>
        <v>3.4719270020162329</v>
      </c>
    </row>
    <row r="301" spans="1:8" ht="17.45" customHeight="1">
      <c r="A301" s="25"/>
      <c r="B301" s="21"/>
      <c r="C301" s="20"/>
      <c r="D301" s="21"/>
      <c r="E301" s="20"/>
      <c r="F301" s="20" t="s">
        <v>566</v>
      </c>
      <c r="G301" s="28"/>
    </row>
    <row r="302" spans="1:8" ht="17.45" customHeight="1">
      <c r="A302" s="25"/>
      <c r="B302" s="21"/>
      <c r="C302" s="20"/>
      <c r="D302" s="21"/>
      <c r="E302" s="20"/>
      <c r="F302" s="20" t="s">
        <v>567</v>
      </c>
      <c r="G302" s="27">
        <f>SUM(G299:G301)</f>
        <v>7.1879999999999997</v>
      </c>
    </row>
    <row r="303" spans="1:8" ht="17.45" customHeight="1">
      <c r="A303" s="29"/>
      <c r="B303" s="30"/>
      <c r="C303" s="30"/>
      <c r="D303" s="30"/>
      <c r="E303" s="30"/>
      <c r="F303" s="30"/>
      <c r="G303" s="31"/>
      <c r="H303" s="208" t="s">
        <v>747</v>
      </c>
    </row>
    <row r="304" spans="1:8" ht="17.45" customHeight="1">
      <c r="A304" s="33"/>
      <c r="B304" s="33" t="s">
        <v>257</v>
      </c>
      <c r="C304" s="33" t="s">
        <v>239</v>
      </c>
      <c r="D304" s="47" t="s">
        <v>0</v>
      </c>
      <c r="E304" s="16"/>
      <c r="F304" s="16"/>
      <c r="G304" s="17"/>
    </row>
    <row r="305" spans="1:8" ht="30">
      <c r="A305" s="70" t="s">
        <v>762</v>
      </c>
      <c r="B305" s="19"/>
      <c r="C305" s="20" t="s">
        <v>766</v>
      </c>
      <c r="D305" s="21" t="s">
        <v>563</v>
      </c>
      <c r="E305" s="22">
        <v>1</v>
      </c>
      <c r="F305" s="23">
        <f>15.05/$H$1</f>
        <v>7.780592462389496</v>
      </c>
      <c r="G305" s="24">
        <f>E305*F305</f>
        <v>7.780592462389496</v>
      </c>
    </row>
    <row r="306" spans="1:8" ht="30">
      <c r="A306" s="70" t="s">
        <v>603</v>
      </c>
      <c r="B306" s="19"/>
      <c r="C306" s="20" t="s">
        <v>604</v>
      </c>
      <c r="D306" s="21" t="s">
        <v>563</v>
      </c>
      <c r="E306" s="22">
        <v>1</v>
      </c>
      <c r="F306" s="23">
        <v>6.1934549966396117</v>
      </c>
      <c r="G306" s="24">
        <f>E306*F306</f>
        <v>6.1934549966396117</v>
      </c>
    </row>
    <row r="307" spans="1:8" ht="17.45" customHeight="1">
      <c r="A307" s="25"/>
      <c r="B307" s="21"/>
      <c r="C307" s="20"/>
      <c r="D307" s="21"/>
      <c r="E307" s="20"/>
      <c r="F307" s="20"/>
      <c r="G307" s="26"/>
    </row>
    <row r="308" spans="1:8" ht="17.45" customHeight="1">
      <c r="A308" s="25"/>
      <c r="B308" s="21"/>
      <c r="C308" s="20"/>
      <c r="D308" s="21"/>
      <c r="E308" s="20"/>
      <c r="F308" s="20" t="s">
        <v>564</v>
      </c>
      <c r="G308" s="27">
        <f>SUM(G305:G306)</f>
        <v>13.974047459029109</v>
      </c>
    </row>
    <row r="309" spans="1:8" ht="30">
      <c r="A309" s="25"/>
      <c r="B309" s="21"/>
      <c r="C309" s="20"/>
      <c r="D309" s="21"/>
      <c r="E309" s="20"/>
      <c r="F309" s="20" t="s">
        <v>565</v>
      </c>
      <c r="G309" s="28">
        <f>SUM(G305:G306)*(H1-1)</f>
        <v>13.055952540970894</v>
      </c>
    </row>
    <row r="310" spans="1:8" ht="17.45" customHeight="1">
      <c r="A310" s="25"/>
      <c r="B310" s="21"/>
      <c r="C310" s="20"/>
      <c r="D310" s="21"/>
      <c r="E310" s="20"/>
      <c r="F310" s="20" t="s">
        <v>566</v>
      </c>
      <c r="G310" s="28"/>
    </row>
    <row r="311" spans="1:8" ht="17.45" customHeight="1">
      <c r="A311" s="25"/>
      <c r="B311" s="21"/>
      <c r="C311" s="20"/>
      <c r="D311" s="21"/>
      <c r="E311" s="20"/>
      <c r="F311" s="20" t="s">
        <v>567</v>
      </c>
      <c r="G311" s="27">
        <f>SUM(G308:G310)</f>
        <v>27.03</v>
      </c>
    </row>
    <row r="312" spans="1:8" ht="17.45" customHeight="1">
      <c r="A312" s="29"/>
      <c r="B312" s="30"/>
      <c r="C312" s="30"/>
      <c r="D312" s="30"/>
      <c r="E312" s="30"/>
      <c r="F312" s="30"/>
      <c r="G312" s="31"/>
      <c r="H312" s="208" t="s">
        <v>747</v>
      </c>
    </row>
    <row r="313" spans="1:8" ht="30">
      <c r="A313" s="33"/>
      <c r="B313" s="33" t="s">
        <v>257</v>
      </c>
      <c r="C313" s="33" t="s">
        <v>752</v>
      </c>
      <c r="D313" s="47" t="s">
        <v>478</v>
      </c>
      <c r="E313" s="16"/>
      <c r="F313" s="16"/>
      <c r="G313" s="17"/>
    </row>
    <row r="314" spans="1:8" ht="30">
      <c r="A314" s="70" t="s">
        <v>762</v>
      </c>
      <c r="B314" s="19"/>
      <c r="C314" s="20" t="s">
        <v>766</v>
      </c>
      <c r="D314" s="21" t="s">
        <v>563</v>
      </c>
      <c r="E314" s="22">
        <v>0.25</v>
      </c>
      <c r="F314" s="23">
        <f>15.05/$H$1</f>
        <v>7.780592462389496</v>
      </c>
      <c r="G314" s="24">
        <f>E314*F314</f>
        <v>1.945148115597374</v>
      </c>
    </row>
    <row r="315" spans="1:8" ht="30">
      <c r="A315" s="70" t="s">
        <v>603</v>
      </c>
      <c r="B315" s="19"/>
      <c r="C315" s="20" t="s">
        <v>604</v>
      </c>
      <c r="D315" s="21" t="s">
        <v>563</v>
      </c>
      <c r="E315" s="22">
        <v>0.25</v>
      </c>
      <c r="F315" s="23">
        <v>6.1934549966396117</v>
      </c>
      <c r="G315" s="24">
        <f>E315*F315</f>
        <v>1.5483637491599029</v>
      </c>
    </row>
    <row r="316" spans="1:8" ht="17.45" customHeight="1">
      <c r="A316" s="25"/>
      <c r="B316" s="21"/>
      <c r="C316" s="20"/>
      <c r="D316" s="21"/>
      <c r="E316" s="20"/>
      <c r="F316" s="20"/>
      <c r="G316" s="26"/>
    </row>
    <row r="317" spans="1:8" ht="17.45" customHeight="1">
      <c r="A317" s="25"/>
      <c r="B317" s="21"/>
      <c r="C317" s="20"/>
      <c r="D317" s="21"/>
      <c r="E317" s="20"/>
      <c r="F317" s="20" t="s">
        <v>564</v>
      </c>
      <c r="G317" s="27">
        <f>SUM(G314:G315)</f>
        <v>3.4935118647572772</v>
      </c>
    </row>
    <row r="318" spans="1:8" ht="30">
      <c r="A318" s="25"/>
      <c r="B318" s="21"/>
      <c r="C318" s="20"/>
      <c r="D318" s="21"/>
      <c r="E318" s="20"/>
      <c r="F318" s="20" t="s">
        <v>565</v>
      </c>
      <c r="G318" s="28">
        <f>SUM(G314:G315)*(H1-1)</f>
        <v>3.2639881352427236</v>
      </c>
    </row>
    <row r="319" spans="1:8" ht="17.45" customHeight="1">
      <c r="A319" s="25"/>
      <c r="B319" s="21"/>
      <c r="C319" s="20"/>
      <c r="D319" s="21"/>
      <c r="E319" s="20"/>
      <c r="F319" s="20" t="s">
        <v>566</v>
      </c>
      <c r="G319" s="28"/>
    </row>
    <row r="320" spans="1:8" ht="17.45" customHeight="1">
      <c r="A320" s="25"/>
      <c r="B320" s="21"/>
      <c r="C320" s="20"/>
      <c r="D320" s="21"/>
      <c r="E320" s="20"/>
      <c r="F320" s="20" t="s">
        <v>567</v>
      </c>
      <c r="G320" s="27">
        <f>SUM(G317:G319)</f>
        <v>6.7575000000000003</v>
      </c>
    </row>
    <row r="321" spans="1:8" ht="17.45" customHeight="1">
      <c r="A321" s="29"/>
      <c r="B321" s="30"/>
      <c r="C321" s="30"/>
      <c r="D321" s="30"/>
      <c r="E321" s="30"/>
      <c r="F321" s="30"/>
      <c r="G321" s="31"/>
      <c r="H321" s="208" t="s">
        <v>747</v>
      </c>
    </row>
    <row r="322" spans="1:8" ht="17.45" customHeight="1">
      <c r="A322" s="33"/>
      <c r="B322" s="33" t="s">
        <v>259</v>
      </c>
      <c r="C322" s="33" t="s">
        <v>240</v>
      </c>
      <c r="D322" s="47" t="s">
        <v>0</v>
      </c>
      <c r="E322" s="16"/>
      <c r="F322" s="16"/>
      <c r="G322" s="17"/>
    </row>
    <row r="323" spans="1:8" ht="30">
      <c r="A323" s="70" t="s">
        <v>603</v>
      </c>
      <c r="B323" s="19"/>
      <c r="C323" s="20" t="s">
        <v>604</v>
      </c>
      <c r="D323" s="21" t="s">
        <v>563</v>
      </c>
      <c r="E323" s="22">
        <v>0.25</v>
      </c>
      <c r="F323" s="23">
        <v>6.1934549966396117</v>
      </c>
      <c r="G323" s="24">
        <f>E323*F323</f>
        <v>1.5483637491599029</v>
      </c>
    </row>
    <row r="324" spans="1:8" ht="45">
      <c r="A324" s="70" t="s">
        <v>1170</v>
      </c>
      <c r="B324" s="21"/>
      <c r="C324" s="20" t="s">
        <v>1169</v>
      </c>
      <c r="D324" s="21" t="s">
        <v>0</v>
      </c>
      <c r="E324" s="20">
        <v>2.5000000000000001E-5</v>
      </c>
      <c r="F324" s="226">
        <v>1664.63</v>
      </c>
      <c r="G324" s="24">
        <f>E324*F324</f>
        <v>4.1615750000000007E-2</v>
      </c>
    </row>
    <row r="325" spans="1:8" ht="17.45" customHeight="1">
      <c r="A325" s="25"/>
      <c r="B325" s="21"/>
      <c r="C325" s="20"/>
      <c r="D325" s="21"/>
      <c r="E325" s="20"/>
      <c r="F325" s="20" t="s">
        <v>564</v>
      </c>
      <c r="G325" s="27">
        <f>SUM(G323:G324)</f>
        <v>1.589979499159903</v>
      </c>
    </row>
    <row r="326" spans="1:8" ht="30">
      <c r="A326" s="25"/>
      <c r="B326" s="21"/>
      <c r="C326" s="20"/>
      <c r="D326" s="21"/>
      <c r="E326" s="20"/>
      <c r="F326" s="20" t="s">
        <v>565</v>
      </c>
      <c r="G326" s="28">
        <f>G323*(H1-1)</f>
        <v>1.4466362508400972</v>
      </c>
    </row>
    <row r="327" spans="1:8" ht="17.45" customHeight="1">
      <c r="A327" s="25"/>
      <c r="B327" s="21"/>
      <c r="C327" s="20"/>
      <c r="D327" s="21"/>
      <c r="E327" s="20"/>
      <c r="F327" s="20" t="s">
        <v>566</v>
      </c>
      <c r="G327" s="28"/>
    </row>
    <row r="328" spans="1:8" ht="17.45" customHeight="1">
      <c r="A328" s="25"/>
      <c r="B328" s="21"/>
      <c r="C328" s="20"/>
      <c r="D328" s="21"/>
      <c r="E328" s="20"/>
      <c r="F328" s="20" t="s">
        <v>567</v>
      </c>
      <c r="G328" s="27">
        <f>SUM(G325:G327)</f>
        <v>3.0366157500000002</v>
      </c>
    </row>
    <row r="329" spans="1:8" ht="17.45" customHeight="1">
      <c r="A329" s="29"/>
      <c r="B329" s="30"/>
      <c r="C329" s="30"/>
      <c r="D329" s="30"/>
      <c r="E329" s="30"/>
      <c r="F329" s="30"/>
      <c r="G329" s="31"/>
      <c r="H329" s="208" t="s">
        <v>747</v>
      </c>
    </row>
    <row r="330" spans="1:8" ht="17.45" customHeight="1">
      <c r="A330" s="33"/>
      <c r="B330" s="33"/>
      <c r="C330" s="33"/>
      <c r="D330" s="47"/>
      <c r="E330" s="16"/>
      <c r="F330" s="16"/>
      <c r="G330" s="17"/>
    </row>
    <row r="331" spans="1:8" ht="17.45" customHeight="1">
      <c r="A331" s="18"/>
      <c r="B331" s="19"/>
      <c r="C331" s="20"/>
      <c r="D331" s="21"/>
      <c r="E331" s="22"/>
      <c r="F331" s="23"/>
      <c r="G331" s="24">
        <f>E331*F331</f>
        <v>0</v>
      </c>
    </row>
    <row r="332" spans="1:8" ht="17.45" customHeight="1">
      <c r="A332" s="25"/>
      <c r="B332" s="21"/>
      <c r="C332" s="20"/>
      <c r="D332" s="21"/>
      <c r="E332" s="20"/>
      <c r="F332" s="20"/>
      <c r="G332" s="26"/>
    </row>
    <row r="333" spans="1:8" ht="17.45" customHeight="1">
      <c r="A333" s="25"/>
      <c r="B333" s="21"/>
      <c r="C333" s="20"/>
      <c r="D333" s="21"/>
      <c r="E333" s="20"/>
      <c r="F333" s="20" t="s">
        <v>564</v>
      </c>
      <c r="G333" s="27">
        <f>SUM(G331:G331)</f>
        <v>0</v>
      </c>
    </row>
    <row r="334" spans="1:8" ht="17.45" customHeight="1">
      <c r="A334" s="25"/>
      <c r="B334" s="21"/>
      <c r="C334" s="20"/>
      <c r="D334" s="21"/>
      <c r="E334" s="20"/>
      <c r="F334" s="20" t="s">
        <v>565</v>
      </c>
      <c r="G334" s="28">
        <f>(G331)*0.9236</f>
        <v>0</v>
      </c>
    </row>
    <row r="335" spans="1:8" ht="17.45" customHeight="1">
      <c r="A335" s="25"/>
      <c r="B335" s="21"/>
      <c r="C335" s="20"/>
      <c r="D335" s="21"/>
      <c r="E335" s="20"/>
      <c r="F335" s="20" t="s">
        <v>566</v>
      </c>
      <c r="G335" s="28">
        <f>(G334+G333)*0.28</f>
        <v>0</v>
      </c>
    </row>
    <row r="336" spans="1:8" ht="17.45" customHeight="1">
      <c r="A336" s="25"/>
      <c r="B336" s="21"/>
      <c r="C336" s="20"/>
      <c r="D336" s="21"/>
      <c r="E336" s="20"/>
      <c r="F336" s="20" t="s">
        <v>567</v>
      </c>
      <c r="G336" s="27">
        <f>SUM(G333:G335)</f>
        <v>0</v>
      </c>
    </row>
    <row r="337" spans="1:7" ht="17.45" customHeight="1">
      <c r="A337" s="29"/>
      <c r="B337" s="30"/>
      <c r="C337" s="30"/>
      <c r="D337" s="30"/>
      <c r="E337" s="30"/>
      <c r="F337" s="30"/>
      <c r="G337" s="31"/>
    </row>
    <row r="338" spans="1:7" ht="17.45" customHeight="1">
      <c r="A338" s="33"/>
      <c r="B338" s="33"/>
      <c r="C338" s="33"/>
      <c r="D338" s="47"/>
      <c r="E338" s="16"/>
      <c r="F338" s="16"/>
      <c r="G338" s="17"/>
    </row>
    <row r="339" spans="1:7" ht="17.45" customHeight="1">
      <c r="A339" s="18"/>
      <c r="B339" s="19"/>
      <c r="C339" s="20"/>
      <c r="D339" s="21"/>
      <c r="E339" s="22"/>
      <c r="F339" s="23"/>
      <c r="G339" s="24">
        <f>E339*F339</f>
        <v>0</v>
      </c>
    </row>
    <row r="340" spans="1:7" ht="17.45" customHeight="1">
      <c r="A340" s="25"/>
      <c r="B340" s="21"/>
      <c r="C340" s="20"/>
      <c r="D340" s="21"/>
      <c r="E340" s="20"/>
      <c r="F340" s="20"/>
      <c r="G340" s="26"/>
    </row>
    <row r="341" spans="1:7" ht="17.45" customHeight="1">
      <c r="A341" s="25"/>
      <c r="B341" s="21"/>
      <c r="C341" s="20"/>
      <c r="D341" s="21"/>
      <c r="E341" s="20"/>
      <c r="F341" s="20" t="s">
        <v>564</v>
      </c>
      <c r="G341" s="27">
        <f>SUM(G339:G339)</f>
        <v>0</v>
      </c>
    </row>
    <row r="342" spans="1:7" ht="17.45" customHeight="1">
      <c r="A342" s="25"/>
      <c r="B342" s="21"/>
      <c r="C342" s="20"/>
      <c r="D342" s="21"/>
      <c r="E342" s="20"/>
      <c r="F342" s="20" t="s">
        <v>565</v>
      </c>
      <c r="G342" s="28">
        <f>(G339)*0.9236</f>
        <v>0</v>
      </c>
    </row>
    <row r="343" spans="1:7" ht="17.45" customHeight="1">
      <c r="A343" s="25"/>
      <c r="B343" s="21"/>
      <c r="C343" s="20"/>
      <c r="D343" s="21"/>
      <c r="E343" s="20"/>
      <c r="F343" s="20" t="s">
        <v>566</v>
      </c>
      <c r="G343" s="28">
        <f>(G342+G341)*0.28</f>
        <v>0</v>
      </c>
    </row>
    <row r="344" spans="1:7" ht="17.45" customHeight="1">
      <c r="A344" s="25"/>
      <c r="B344" s="21"/>
      <c r="C344" s="20"/>
      <c r="D344" s="21"/>
      <c r="E344" s="20"/>
      <c r="F344" s="20" t="s">
        <v>567</v>
      </c>
      <c r="G344" s="27">
        <f>SUM(G341:G343)</f>
        <v>0</v>
      </c>
    </row>
    <row r="345" spans="1:7" ht="17.45" customHeight="1">
      <c r="A345" s="29"/>
      <c r="B345" s="30"/>
      <c r="C345" s="30"/>
      <c r="D345" s="30"/>
      <c r="E345" s="30"/>
      <c r="F345" s="30"/>
      <c r="G345" s="31"/>
    </row>
    <row r="346" spans="1:7" ht="17.45" customHeight="1">
      <c r="A346" s="33"/>
      <c r="B346" s="33"/>
      <c r="C346" s="33"/>
      <c r="D346" s="47"/>
      <c r="E346" s="16"/>
      <c r="F346" s="16"/>
      <c r="G346" s="17"/>
    </row>
    <row r="347" spans="1:7" ht="17.45" customHeight="1">
      <c r="A347" s="18"/>
      <c r="B347" s="19"/>
      <c r="C347" s="20"/>
      <c r="D347" s="21"/>
      <c r="E347" s="22"/>
      <c r="F347" s="23"/>
      <c r="G347" s="24">
        <f>E347*F347</f>
        <v>0</v>
      </c>
    </row>
    <row r="348" spans="1:7" ht="17.45" customHeight="1">
      <c r="A348" s="25"/>
      <c r="B348" s="21"/>
      <c r="C348" s="20"/>
      <c r="D348" s="21"/>
      <c r="E348" s="20"/>
      <c r="F348" s="20"/>
      <c r="G348" s="26"/>
    </row>
    <row r="349" spans="1:7" ht="17.45" customHeight="1">
      <c r="A349" s="25"/>
      <c r="B349" s="21"/>
      <c r="C349" s="20"/>
      <c r="D349" s="21"/>
      <c r="E349" s="20"/>
      <c r="F349" s="20" t="s">
        <v>564</v>
      </c>
      <c r="G349" s="27">
        <f>SUM(G347:G347)</f>
        <v>0</v>
      </c>
    </row>
    <row r="350" spans="1:7" ht="17.45" customHeight="1">
      <c r="A350" s="25"/>
      <c r="B350" s="21"/>
      <c r="C350" s="20"/>
      <c r="D350" s="21"/>
      <c r="E350" s="20"/>
      <c r="F350" s="20" t="s">
        <v>565</v>
      </c>
      <c r="G350" s="28">
        <f>(G347)*0.9236</f>
        <v>0</v>
      </c>
    </row>
    <row r="351" spans="1:7" ht="17.45" customHeight="1">
      <c r="A351" s="25"/>
      <c r="B351" s="21"/>
      <c r="C351" s="20"/>
      <c r="D351" s="21"/>
      <c r="E351" s="20"/>
      <c r="F351" s="20" t="s">
        <v>566</v>
      </c>
      <c r="G351" s="28">
        <f>(G350+G349)*0.28</f>
        <v>0</v>
      </c>
    </row>
    <row r="352" spans="1:7" ht="17.45" customHeight="1">
      <c r="A352" s="25"/>
      <c r="B352" s="21"/>
      <c r="C352" s="20"/>
      <c r="D352" s="21"/>
      <c r="E352" s="20"/>
      <c r="F352" s="20" t="s">
        <v>567</v>
      </c>
      <c r="G352" s="27">
        <f>SUM(G349:G351)</f>
        <v>0</v>
      </c>
    </row>
    <row r="353" spans="1:7" ht="17.45" customHeight="1">
      <c r="A353" s="29"/>
      <c r="B353" s="30"/>
      <c r="C353" s="30"/>
      <c r="D353" s="30"/>
      <c r="E353" s="30"/>
      <c r="F353" s="30"/>
      <c r="G353" s="31"/>
    </row>
    <row r="354" spans="1:7" ht="17.45" customHeight="1">
      <c r="A354" s="33"/>
      <c r="B354" s="33"/>
      <c r="C354" s="33"/>
      <c r="D354" s="47"/>
      <c r="E354" s="16"/>
      <c r="F354" s="16"/>
      <c r="G354" s="17"/>
    </row>
    <row r="355" spans="1:7" ht="17.45" customHeight="1">
      <c r="A355" s="18"/>
      <c r="B355" s="19"/>
      <c r="C355" s="20"/>
      <c r="D355" s="21"/>
      <c r="E355" s="22"/>
      <c r="F355" s="23"/>
      <c r="G355" s="24">
        <f>E355*F355</f>
        <v>0</v>
      </c>
    </row>
    <row r="356" spans="1:7" ht="17.45" customHeight="1">
      <c r="A356" s="25"/>
      <c r="B356" s="21"/>
      <c r="C356" s="20"/>
      <c r="D356" s="21"/>
      <c r="E356" s="20"/>
      <c r="F356" s="20"/>
      <c r="G356" s="26"/>
    </row>
    <row r="357" spans="1:7" ht="17.45" customHeight="1">
      <c r="A357" s="25"/>
      <c r="B357" s="21"/>
      <c r="C357" s="20"/>
      <c r="D357" s="21"/>
      <c r="E357" s="20"/>
      <c r="F357" s="20" t="s">
        <v>564</v>
      </c>
      <c r="G357" s="27">
        <f>SUM(G355:G355)</f>
        <v>0</v>
      </c>
    </row>
    <row r="358" spans="1:7" ht="17.45" customHeight="1">
      <c r="A358" s="25"/>
      <c r="B358" s="21"/>
      <c r="C358" s="20"/>
      <c r="D358" s="21"/>
      <c r="E358" s="20"/>
      <c r="F358" s="20" t="s">
        <v>565</v>
      </c>
      <c r="G358" s="28">
        <f>(G355)*0.9236</f>
        <v>0</v>
      </c>
    </row>
    <row r="359" spans="1:7" ht="17.45" customHeight="1">
      <c r="A359" s="25"/>
      <c r="B359" s="21"/>
      <c r="C359" s="20"/>
      <c r="D359" s="21"/>
      <c r="E359" s="20"/>
      <c r="F359" s="20" t="s">
        <v>566</v>
      </c>
      <c r="G359" s="28">
        <f>(G358+G357)*0.28</f>
        <v>0</v>
      </c>
    </row>
    <row r="360" spans="1:7" ht="17.45" customHeight="1">
      <c r="A360" s="25"/>
      <c r="B360" s="21"/>
      <c r="C360" s="20"/>
      <c r="D360" s="21"/>
      <c r="E360" s="20"/>
      <c r="F360" s="20" t="s">
        <v>567</v>
      </c>
      <c r="G360" s="27">
        <f>SUM(G357:G359)</f>
        <v>0</v>
      </c>
    </row>
    <row r="361" spans="1:7" ht="17.45" customHeight="1">
      <c r="A361" s="29"/>
      <c r="B361" s="30"/>
      <c r="C361" s="30"/>
      <c r="D361" s="30"/>
      <c r="E361" s="30"/>
      <c r="F361" s="30"/>
      <c r="G361" s="31"/>
    </row>
    <row r="362" spans="1:7" ht="17.45" customHeight="1">
      <c r="A362" s="33"/>
      <c r="B362" s="33"/>
      <c r="C362" s="33"/>
      <c r="D362" s="47"/>
      <c r="E362" s="16"/>
      <c r="F362" s="16"/>
      <c r="G362" s="17"/>
    </row>
    <row r="363" spans="1:7" ht="17.45" customHeight="1">
      <c r="A363" s="18"/>
      <c r="B363" s="19"/>
      <c r="C363" s="20"/>
      <c r="D363" s="21"/>
      <c r="E363" s="22"/>
      <c r="F363" s="23"/>
      <c r="G363" s="24">
        <f>E363*F363</f>
        <v>0</v>
      </c>
    </row>
    <row r="364" spans="1:7" ht="17.45" customHeight="1">
      <c r="A364" s="25"/>
      <c r="B364" s="21"/>
      <c r="C364" s="20"/>
      <c r="D364" s="21"/>
      <c r="E364" s="20"/>
      <c r="F364" s="20"/>
      <c r="G364" s="26"/>
    </row>
    <row r="365" spans="1:7" ht="17.45" customHeight="1">
      <c r="A365" s="25"/>
      <c r="B365" s="21"/>
      <c r="C365" s="20"/>
      <c r="D365" s="21"/>
      <c r="E365" s="20"/>
      <c r="F365" s="20" t="s">
        <v>564</v>
      </c>
      <c r="G365" s="27">
        <f>SUM(G363:G363)</f>
        <v>0</v>
      </c>
    </row>
    <row r="366" spans="1:7" ht="17.45" customHeight="1">
      <c r="A366" s="25"/>
      <c r="B366" s="21"/>
      <c r="C366" s="20"/>
      <c r="D366" s="21"/>
      <c r="E366" s="20"/>
      <c r="F366" s="20" t="s">
        <v>565</v>
      </c>
      <c r="G366" s="28">
        <f>(G363)*0.9236</f>
        <v>0</v>
      </c>
    </row>
    <row r="367" spans="1:7" ht="17.45" customHeight="1">
      <c r="A367" s="25"/>
      <c r="B367" s="21"/>
      <c r="C367" s="20"/>
      <c r="D367" s="21"/>
      <c r="E367" s="20"/>
      <c r="F367" s="20" t="s">
        <v>566</v>
      </c>
      <c r="G367" s="28">
        <f>(G366+G365)*0.28</f>
        <v>0</v>
      </c>
    </row>
    <row r="368" spans="1:7" ht="17.45" customHeight="1">
      <c r="A368" s="25"/>
      <c r="B368" s="21"/>
      <c r="C368" s="20"/>
      <c r="D368" s="21"/>
      <c r="E368" s="20"/>
      <c r="F368" s="20" t="s">
        <v>567</v>
      </c>
      <c r="G368" s="27">
        <f>SUM(G365:G367)</f>
        <v>0</v>
      </c>
    </row>
    <row r="369" spans="1:7" ht="17.45" customHeight="1">
      <c r="A369" s="29"/>
      <c r="B369" s="30"/>
      <c r="C369" s="30"/>
      <c r="D369" s="30"/>
      <c r="E369" s="30"/>
      <c r="F369" s="30"/>
      <c r="G369" s="31"/>
    </row>
    <row r="370" spans="1:7" ht="17.45" customHeight="1">
      <c r="A370" s="33"/>
      <c r="B370" s="33"/>
      <c r="C370" s="33"/>
      <c r="D370" s="47"/>
      <c r="E370" s="16"/>
      <c r="F370" s="16"/>
      <c r="G370" s="17"/>
    </row>
    <row r="371" spans="1:7" ht="17.45" customHeight="1">
      <c r="A371" s="18"/>
      <c r="B371" s="19"/>
      <c r="C371" s="20"/>
      <c r="D371" s="21"/>
      <c r="E371" s="22"/>
      <c r="F371" s="23"/>
      <c r="G371" s="24">
        <f>E371*F371</f>
        <v>0</v>
      </c>
    </row>
    <row r="372" spans="1:7" ht="17.45" customHeight="1">
      <c r="A372" s="25"/>
      <c r="B372" s="21"/>
      <c r="C372" s="20"/>
      <c r="D372" s="21"/>
      <c r="E372" s="20"/>
      <c r="F372" s="20"/>
      <c r="G372" s="26"/>
    </row>
    <row r="373" spans="1:7" ht="17.45" customHeight="1">
      <c r="A373" s="25"/>
      <c r="B373" s="21"/>
      <c r="C373" s="20"/>
      <c r="D373" s="21"/>
      <c r="E373" s="20"/>
      <c r="F373" s="20" t="s">
        <v>564</v>
      </c>
      <c r="G373" s="27">
        <f>SUM(G371:G371)</f>
        <v>0</v>
      </c>
    </row>
    <row r="374" spans="1:7" ht="17.45" customHeight="1">
      <c r="A374" s="25"/>
      <c r="B374" s="21"/>
      <c r="C374" s="20"/>
      <c r="D374" s="21"/>
      <c r="E374" s="20"/>
      <c r="F374" s="20" t="s">
        <v>565</v>
      </c>
      <c r="G374" s="28">
        <f>(G371)*0.9236</f>
        <v>0</v>
      </c>
    </row>
    <row r="375" spans="1:7" ht="17.45" customHeight="1">
      <c r="A375" s="25"/>
      <c r="B375" s="21"/>
      <c r="C375" s="20"/>
      <c r="D375" s="21"/>
      <c r="E375" s="20"/>
      <c r="F375" s="20" t="s">
        <v>566</v>
      </c>
      <c r="G375" s="28">
        <f>(G374+G373)*0.28</f>
        <v>0</v>
      </c>
    </row>
    <row r="376" spans="1:7" ht="17.45" customHeight="1">
      <c r="A376" s="25"/>
      <c r="B376" s="21"/>
      <c r="C376" s="20"/>
      <c r="D376" s="21"/>
      <c r="E376" s="20"/>
      <c r="F376" s="20" t="s">
        <v>567</v>
      </c>
      <c r="G376" s="27">
        <f>SUM(G373:G375)</f>
        <v>0</v>
      </c>
    </row>
    <row r="377" spans="1:7" ht="17.45" customHeight="1">
      <c r="A377" s="29"/>
      <c r="B377" s="30"/>
      <c r="C377" s="30"/>
      <c r="D377" s="30"/>
      <c r="E377" s="30"/>
      <c r="F377" s="30"/>
      <c r="G377" s="31"/>
    </row>
    <row r="378" spans="1:7" ht="17.45" customHeight="1">
      <c r="A378" s="33"/>
      <c r="B378" s="33"/>
      <c r="C378" s="33"/>
      <c r="D378" s="47"/>
      <c r="E378" s="16"/>
      <c r="F378" s="16"/>
      <c r="G378" s="17"/>
    </row>
    <row r="379" spans="1:7" ht="17.45" customHeight="1">
      <c r="A379" s="18"/>
      <c r="B379" s="19"/>
      <c r="C379" s="20"/>
      <c r="D379" s="21"/>
      <c r="E379" s="22"/>
      <c r="F379" s="23"/>
      <c r="G379" s="24">
        <f>E379*F379</f>
        <v>0</v>
      </c>
    </row>
    <row r="380" spans="1:7" ht="17.45" customHeight="1">
      <c r="A380" s="25"/>
      <c r="B380" s="21"/>
      <c r="C380" s="20"/>
      <c r="D380" s="21"/>
      <c r="E380" s="20"/>
      <c r="F380" s="20"/>
      <c r="G380" s="26"/>
    </row>
    <row r="381" spans="1:7" ht="17.45" customHeight="1">
      <c r="A381" s="25"/>
      <c r="B381" s="21"/>
      <c r="C381" s="20"/>
      <c r="D381" s="21"/>
      <c r="E381" s="20"/>
      <c r="F381" s="20" t="s">
        <v>564</v>
      </c>
      <c r="G381" s="27">
        <f>SUM(G379:G379)</f>
        <v>0</v>
      </c>
    </row>
    <row r="382" spans="1:7" ht="17.45" customHeight="1">
      <c r="A382" s="25"/>
      <c r="B382" s="21"/>
      <c r="C382" s="20"/>
      <c r="D382" s="21"/>
      <c r="E382" s="20"/>
      <c r="F382" s="20" t="s">
        <v>565</v>
      </c>
      <c r="G382" s="28">
        <f>(G379)*0.9236</f>
        <v>0</v>
      </c>
    </row>
    <row r="383" spans="1:7" ht="17.45" customHeight="1">
      <c r="A383" s="25"/>
      <c r="B383" s="21"/>
      <c r="C383" s="20"/>
      <c r="D383" s="21"/>
      <c r="E383" s="20"/>
      <c r="F383" s="20" t="s">
        <v>566</v>
      </c>
      <c r="G383" s="28">
        <f>(G382+G381)*0.28</f>
        <v>0</v>
      </c>
    </row>
    <row r="384" spans="1:7" ht="17.45" customHeight="1">
      <c r="A384" s="25"/>
      <c r="B384" s="21"/>
      <c r="C384" s="20"/>
      <c r="D384" s="21"/>
      <c r="E384" s="20"/>
      <c r="F384" s="20" t="s">
        <v>567</v>
      </c>
      <c r="G384" s="27">
        <f>SUM(G381:G383)</f>
        <v>0</v>
      </c>
    </row>
    <row r="385" spans="1:7" ht="17.45" customHeight="1">
      <c r="A385" s="29"/>
      <c r="B385" s="30"/>
      <c r="C385" s="30"/>
      <c r="D385" s="30"/>
      <c r="E385" s="30"/>
      <c r="F385" s="30"/>
      <c r="G385" s="31"/>
    </row>
    <row r="386" spans="1:7" ht="17.45" customHeight="1">
      <c r="A386" s="33"/>
      <c r="B386" s="33"/>
      <c r="C386" s="33"/>
      <c r="D386" s="47"/>
      <c r="E386" s="16"/>
      <c r="F386" s="16"/>
      <c r="G386" s="17"/>
    </row>
    <row r="387" spans="1:7" ht="17.45" customHeight="1">
      <c r="A387" s="18"/>
      <c r="B387" s="19"/>
      <c r="C387" s="20"/>
      <c r="D387" s="21"/>
      <c r="E387" s="22"/>
      <c r="F387" s="23"/>
      <c r="G387" s="24">
        <f>E387*F387</f>
        <v>0</v>
      </c>
    </row>
    <row r="388" spans="1:7" ht="17.45" customHeight="1">
      <c r="A388" s="25"/>
      <c r="B388" s="21"/>
      <c r="C388" s="20"/>
      <c r="D388" s="21"/>
      <c r="E388" s="20"/>
      <c r="F388" s="20"/>
      <c r="G388" s="26"/>
    </row>
    <row r="389" spans="1:7" ht="17.45" customHeight="1">
      <c r="A389" s="25"/>
      <c r="B389" s="21"/>
      <c r="C389" s="20"/>
      <c r="D389" s="21"/>
      <c r="E389" s="20"/>
      <c r="F389" s="20" t="s">
        <v>564</v>
      </c>
      <c r="G389" s="27">
        <f>SUM(G387:G387)</f>
        <v>0</v>
      </c>
    </row>
    <row r="390" spans="1:7" ht="17.45" customHeight="1">
      <c r="A390" s="25"/>
      <c r="B390" s="21"/>
      <c r="C390" s="20"/>
      <c r="D390" s="21"/>
      <c r="E390" s="20"/>
      <c r="F390" s="20" t="s">
        <v>565</v>
      </c>
      <c r="G390" s="28">
        <f>(G387)*0.9236</f>
        <v>0</v>
      </c>
    </row>
    <row r="391" spans="1:7" ht="17.45" customHeight="1">
      <c r="A391" s="25"/>
      <c r="B391" s="21"/>
      <c r="C391" s="20"/>
      <c r="D391" s="21"/>
      <c r="E391" s="20"/>
      <c r="F391" s="20" t="s">
        <v>566</v>
      </c>
      <c r="G391" s="28">
        <f>(G390+G389)*0.28</f>
        <v>0</v>
      </c>
    </row>
    <row r="392" spans="1:7" ht="17.45" customHeight="1">
      <c r="A392" s="25"/>
      <c r="B392" s="21"/>
      <c r="C392" s="20"/>
      <c r="D392" s="21"/>
      <c r="E392" s="20"/>
      <c r="F392" s="20" t="s">
        <v>567</v>
      </c>
      <c r="G392" s="27">
        <f>SUM(G389:G391)</f>
        <v>0</v>
      </c>
    </row>
    <row r="393" spans="1:7" ht="17.45" customHeight="1">
      <c r="A393" s="29"/>
      <c r="B393" s="30"/>
      <c r="C393" s="30"/>
      <c r="D393" s="30"/>
      <c r="E393" s="30"/>
      <c r="F393" s="30"/>
      <c r="G393" s="31"/>
    </row>
    <row r="394" spans="1:7" ht="17.45" customHeight="1">
      <c r="A394" s="33"/>
      <c r="B394" s="33"/>
      <c r="C394" s="33"/>
      <c r="D394" s="47"/>
      <c r="E394" s="16"/>
      <c r="F394" s="16"/>
      <c r="G394" s="17"/>
    </row>
    <row r="395" spans="1:7" ht="17.45" customHeight="1">
      <c r="A395" s="18"/>
      <c r="B395" s="19"/>
      <c r="C395" s="20"/>
      <c r="D395" s="21"/>
      <c r="E395" s="22"/>
      <c r="F395" s="23"/>
      <c r="G395" s="24">
        <f>E395*F395</f>
        <v>0</v>
      </c>
    </row>
    <row r="396" spans="1:7" ht="17.45" customHeight="1">
      <c r="A396" s="25"/>
      <c r="B396" s="21"/>
      <c r="C396" s="20"/>
      <c r="D396" s="21"/>
      <c r="E396" s="20"/>
      <c r="F396" s="20"/>
      <c r="G396" s="26"/>
    </row>
    <row r="397" spans="1:7" ht="17.45" customHeight="1">
      <c r="A397" s="25"/>
      <c r="B397" s="21"/>
      <c r="C397" s="20"/>
      <c r="D397" s="21"/>
      <c r="E397" s="20"/>
      <c r="F397" s="20" t="s">
        <v>564</v>
      </c>
      <c r="G397" s="27">
        <f>SUM(G395:G395)</f>
        <v>0</v>
      </c>
    </row>
    <row r="398" spans="1:7" ht="17.45" customHeight="1">
      <c r="A398" s="25"/>
      <c r="B398" s="21"/>
      <c r="C398" s="20"/>
      <c r="D398" s="21"/>
      <c r="E398" s="20"/>
      <c r="F398" s="20" t="s">
        <v>565</v>
      </c>
      <c r="G398" s="28">
        <f>(G395)*0.9236</f>
        <v>0</v>
      </c>
    </row>
    <row r="399" spans="1:7" ht="17.45" customHeight="1">
      <c r="A399" s="25"/>
      <c r="B399" s="21"/>
      <c r="C399" s="20"/>
      <c r="D399" s="21"/>
      <c r="E399" s="20"/>
      <c r="F399" s="20" t="s">
        <v>566</v>
      </c>
      <c r="G399" s="28">
        <f>(G398+G397)*0.28</f>
        <v>0</v>
      </c>
    </row>
    <row r="400" spans="1:7" ht="17.45" customHeight="1">
      <c r="A400" s="25"/>
      <c r="B400" s="21"/>
      <c r="C400" s="20"/>
      <c r="D400" s="21"/>
      <c r="E400" s="20"/>
      <c r="F400" s="20" t="s">
        <v>567</v>
      </c>
      <c r="G400" s="27">
        <f>SUM(G397:G399)</f>
        <v>0</v>
      </c>
    </row>
    <row r="401" spans="1:7" ht="17.45" customHeight="1">
      <c r="A401" s="29"/>
      <c r="B401" s="30"/>
      <c r="C401" s="30"/>
      <c r="D401" s="30"/>
      <c r="E401" s="30"/>
      <c r="F401" s="30"/>
      <c r="G401" s="31"/>
    </row>
    <row r="402" spans="1:7" ht="17.45" customHeight="1">
      <c r="A402" s="33"/>
      <c r="B402" s="33"/>
      <c r="C402" s="33"/>
      <c r="D402" s="47"/>
      <c r="E402" s="16"/>
      <c r="F402" s="16"/>
      <c r="G402" s="17"/>
    </row>
    <row r="403" spans="1:7" ht="17.45" customHeight="1">
      <c r="A403" s="18"/>
      <c r="B403" s="19"/>
      <c r="C403" s="20"/>
      <c r="D403" s="21"/>
      <c r="E403" s="22"/>
      <c r="F403" s="23"/>
      <c r="G403" s="24">
        <f>E403*F403</f>
        <v>0</v>
      </c>
    </row>
    <row r="404" spans="1:7" ht="17.45" customHeight="1">
      <c r="A404" s="25"/>
      <c r="B404" s="21"/>
      <c r="C404" s="20"/>
      <c r="D404" s="21"/>
      <c r="E404" s="20"/>
      <c r="F404" s="20"/>
      <c r="G404" s="26"/>
    </row>
    <row r="405" spans="1:7" ht="17.45" customHeight="1">
      <c r="A405" s="25"/>
      <c r="B405" s="21"/>
      <c r="C405" s="20"/>
      <c r="D405" s="21"/>
      <c r="E405" s="20"/>
      <c r="F405" s="20" t="s">
        <v>564</v>
      </c>
      <c r="G405" s="27">
        <f>SUM(G403:G403)</f>
        <v>0</v>
      </c>
    </row>
    <row r="406" spans="1:7" ht="17.45" customHeight="1">
      <c r="A406" s="25"/>
      <c r="B406" s="21"/>
      <c r="C406" s="20"/>
      <c r="D406" s="21"/>
      <c r="E406" s="20"/>
      <c r="F406" s="20" t="s">
        <v>565</v>
      </c>
      <c r="G406" s="28">
        <f>(G403)*0.9236</f>
        <v>0</v>
      </c>
    </row>
    <row r="407" spans="1:7" ht="17.45" customHeight="1">
      <c r="A407" s="25"/>
      <c r="B407" s="21"/>
      <c r="C407" s="20"/>
      <c r="D407" s="21"/>
      <c r="E407" s="20"/>
      <c r="F407" s="20" t="s">
        <v>566</v>
      </c>
      <c r="G407" s="28">
        <f>(G406+G405)*0.28</f>
        <v>0</v>
      </c>
    </row>
    <row r="408" spans="1:7" ht="17.45" customHeight="1">
      <c r="A408" s="25"/>
      <c r="B408" s="21"/>
      <c r="C408" s="20"/>
      <c r="D408" s="21"/>
      <c r="E408" s="20"/>
      <c r="F408" s="20" t="s">
        <v>567</v>
      </c>
      <c r="G408" s="27">
        <f>SUM(G405:G407)</f>
        <v>0</v>
      </c>
    </row>
    <row r="409" spans="1:7" ht="17.45" customHeight="1">
      <c r="A409" s="29"/>
      <c r="B409" s="30"/>
      <c r="C409" s="30"/>
      <c r="D409" s="30"/>
      <c r="E409" s="30"/>
      <c r="F409" s="30"/>
      <c r="G409" s="31"/>
    </row>
    <row r="410" spans="1:7" ht="17.45" customHeight="1">
      <c r="A410" s="33"/>
      <c r="B410" s="33"/>
      <c r="C410" s="33"/>
      <c r="D410" s="47"/>
      <c r="E410" s="16"/>
      <c r="F410" s="16"/>
      <c r="G410" s="17"/>
    </row>
    <row r="411" spans="1:7" ht="17.45" customHeight="1">
      <c r="A411" s="18"/>
      <c r="B411" s="19"/>
      <c r="C411" s="20"/>
      <c r="D411" s="21"/>
      <c r="E411" s="22"/>
      <c r="F411" s="23"/>
      <c r="G411" s="24">
        <f>E411*F411</f>
        <v>0</v>
      </c>
    </row>
    <row r="412" spans="1:7" ht="17.45" customHeight="1">
      <c r="A412" s="25"/>
      <c r="B412" s="21"/>
      <c r="C412" s="20"/>
      <c r="D412" s="21"/>
      <c r="E412" s="20"/>
      <c r="F412" s="20"/>
      <c r="G412" s="26"/>
    </row>
    <row r="413" spans="1:7" ht="17.45" customHeight="1">
      <c r="A413" s="25"/>
      <c r="B413" s="21"/>
      <c r="C413" s="20"/>
      <c r="D413" s="21"/>
      <c r="E413" s="20"/>
      <c r="F413" s="20" t="s">
        <v>564</v>
      </c>
      <c r="G413" s="27">
        <f>SUM(G411:G411)</f>
        <v>0</v>
      </c>
    </row>
    <row r="414" spans="1:7" ht="17.45" customHeight="1">
      <c r="A414" s="25"/>
      <c r="B414" s="21"/>
      <c r="C414" s="20"/>
      <c r="D414" s="21"/>
      <c r="E414" s="20"/>
      <c r="F414" s="20" t="s">
        <v>565</v>
      </c>
      <c r="G414" s="28">
        <f>(G411)*0.9236</f>
        <v>0</v>
      </c>
    </row>
    <row r="415" spans="1:7" ht="17.45" customHeight="1">
      <c r="A415" s="25"/>
      <c r="B415" s="21"/>
      <c r="C415" s="20"/>
      <c r="D415" s="21"/>
      <c r="E415" s="20"/>
      <c r="F415" s="20" t="s">
        <v>566</v>
      </c>
      <c r="G415" s="28">
        <f>(G414+G413)*0.28</f>
        <v>0</v>
      </c>
    </row>
    <row r="416" spans="1:7" ht="17.45" customHeight="1">
      <c r="A416" s="25"/>
      <c r="B416" s="21"/>
      <c r="C416" s="20"/>
      <c r="D416" s="21"/>
      <c r="E416" s="20"/>
      <c r="F416" s="20" t="s">
        <v>567</v>
      </c>
      <c r="G416" s="27">
        <f>SUM(G413:G415)</f>
        <v>0</v>
      </c>
    </row>
    <row r="417" spans="1:7" ht="17.45" customHeight="1">
      <c r="A417" s="29"/>
      <c r="B417" s="30"/>
      <c r="C417" s="30"/>
      <c r="D417" s="30"/>
      <c r="E417" s="30"/>
      <c r="F417" s="30"/>
      <c r="G417" s="31"/>
    </row>
    <row r="418" spans="1:7" ht="17.45" customHeight="1">
      <c r="A418" s="33"/>
      <c r="B418" s="33"/>
      <c r="C418" s="33"/>
      <c r="D418" s="47"/>
      <c r="E418" s="16"/>
      <c r="F418" s="16"/>
      <c r="G418" s="17"/>
    </row>
    <row r="419" spans="1:7" ht="17.45" customHeight="1">
      <c r="A419" s="18"/>
      <c r="B419" s="19"/>
      <c r="C419" s="20"/>
      <c r="D419" s="21"/>
      <c r="E419" s="22"/>
      <c r="F419" s="23"/>
      <c r="G419" s="24">
        <f>E419*F419</f>
        <v>0</v>
      </c>
    </row>
    <row r="420" spans="1:7" ht="17.45" customHeight="1">
      <c r="A420" s="25"/>
      <c r="B420" s="21"/>
      <c r="C420" s="20"/>
      <c r="D420" s="21"/>
      <c r="E420" s="20"/>
      <c r="F420" s="20"/>
      <c r="G420" s="26"/>
    </row>
    <row r="421" spans="1:7" ht="17.45" customHeight="1">
      <c r="A421" s="25"/>
      <c r="B421" s="21"/>
      <c r="C421" s="20"/>
      <c r="D421" s="21"/>
      <c r="E421" s="20"/>
      <c r="F421" s="20" t="s">
        <v>564</v>
      </c>
      <c r="G421" s="27">
        <f>SUM(G419:G419)</f>
        <v>0</v>
      </c>
    </row>
    <row r="422" spans="1:7" ht="17.45" customHeight="1">
      <c r="A422" s="25"/>
      <c r="B422" s="21"/>
      <c r="C422" s="20"/>
      <c r="D422" s="21"/>
      <c r="E422" s="20"/>
      <c r="F422" s="20" t="s">
        <v>565</v>
      </c>
      <c r="G422" s="28">
        <f>(G419)*0.9236</f>
        <v>0</v>
      </c>
    </row>
    <row r="423" spans="1:7" ht="17.45" customHeight="1">
      <c r="A423" s="25"/>
      <c r="B423" s="21"/>
      <c r="C423" s="20"/>
      <c r="D423" s="21"/>
      <c r="E423" s="20"/>
      <c r="F423" s="20" t="s">
        <v>566</v>
      </c>
      <c r="G423" s="28">
        <f>(G422+G421)*0.28</f>
        <v>0</v>
      </c>
    </row>
    <row r="424" spans="1:7" ht="17.45" customHeight="1">
      <c r="A424" s="25"/>
      <c r="B424" s="21"/>
      <c r="C424" s="20"/>
      <c r="D424" s="21"/>
      <c r="E424" s="20"/>
      <c r="F424" s="20" t="s">
        <v>567</v>
      </c>
      <c r="G424" s="27">
        <f>SUM(G421:G423)</f>
        <v>0</v>
      </c>
    </row>
    <row r="425" spans="1:7" ht="17.45" customHeight="1">
      <c r="A425" s="29"/>
      <c r="B425" s="30"/>
      <c r="C425" s="30"/>
      <c r="D425" s="30"/>
      <c r="E425" s="30"/>
      <c r="F425" s="30"/>
      <c r="G425" s="31"/>
    </row>
    <row r="426" spans="1:7" ht="17.45" customHeight="1">
      <c r="A426" s="33"/>
      <c r="B426" s="33"/>
      <c r="C426" s="33"/>
      <c r="D426" s="47"/>
      <c r="E426" s="16"/>
      <c r="F426" s="16"/>
      <c r="G426" s="17"/>
    </row>
    <row r="427" spans="1:7" ht="17.45" customHeight="1">
      <c r="A427" s="18"/>
      <c r="B427" s="19"/>
      <c r="C427" s="20"/>
      <c r="D427" s="21"/>
      <c r="E427" s="22"/>
      <c r="F427" s="23"/>
      <c r="G427" s="24">
        <f>E427*F427</f>
        <v>0</v>
      </c>
    </row>
    <row r="428" spans="1:7" ht="17.45" customHeight="1">
      <c r="A428" s="25"/>
      <c r="B428" s="21"/>
      <c r="C428" s="20"/>
      <c r="D428" s="21"/>
      <c r="E428" s="20"/>
      <c r="F428" s="20"/>
      <c r="G428" s="26"/>
    </row>
    <row r="429" spans="1:7" ht="17.45" customHeight="1">
      <c r="A429" s="25"/>
      <c r="B429" s="21"/>
      <c r="C429" s="20"/>
      <c r="D429" s="21"/>
      <c r="E429" s="20"/>
      <c r="F429" s="20" t="s">
        <v>564</v>
      </c>
      <c r="G429" s="27">
        <f>SUM(G427:G427)</f>
        <v>0</v>
      </c>
    </row>
    <row r="430" spans="1:7" ht="17.45" customHeight="1">
      <c r="A430" s="25"/>
      <c r="B430" s="21"/>
      <c r="C430" s="20"/>
      <c r="D430" s="21"/>
      <c r="E430" s="20"/>
      <c r="F430" s="20" t="s">
        <v>565</v>
      </c>
      <c r="G430" s="28">
        <f>(G427)*0.9236</f>
        <v>0</v>
      </c>
    </row>
    <row r="431" spans="1:7" ht="17.45" customHeight="1">
      <c r="A431" s="25"/>
      <c r="B431" s="21"/>
      <c r="C431" s="20"/>
      <c r="D431" s="21"/>
      <c r="E431" s="20"/>
      <c r="F431" s="20" t="s">
        <v>566</v>
      </c>
      <c r="G431" s="28">
        <f>(G430+G429)*0.28</f>
        <v>0</v>
      </c>
    </row>
    <row r="432" spans="1:7" ht="17.45" customHeight="1">
      <c r="A432" s="25"/>
      <c r="B432" s="21"/>
      <c r="C432" s="20"/>
      <c r="D432" s="21"/>
      <c r="E432" s="20"/>
      <c r="F432" s="20" t="s">
        <v>567</v>
      </c>
      <c r="G432" s="27">
        <f>SUM(G429:G431)</f>
        <v>0</v>
      </c>
    </row>
    <row r="433" spans="1:7" ht="17.45" customHeight="1">
      <c r="A433" s="29"/>
      <c r="B433" s="30"/>
      <c r="C433" s="30"/>
      <c r="D433" s="30"/>
      <c r="E433" s="30"/>
      <c r="F433" s="30"/>
      <c r="G433" s="31"/>
    </row>
    <row r="434" spans="1:7" ht="17.45" customHeight="1">
      <c r="A434" s="33"/>
      <c r="B434" s="33"/>
      <c r="C434" s="33"/>
      <c r="D434" s="47"/>
      <c r="E434" s="16"/>
      <c r="F434" s="16"/>
      <c r="G434" s="17"/>
    </row>
    <row r="435" spans="1:7" ht="17.45" customHeight="1">
      <c r="A435" s="18"/>
      <c r="B435" s="19"/>
      <c r="C435" s="20"/>
      <c r="D435" s="21"/>
      <c r="E435" s="22"/>
      <c r="F435" s="23"/>
      <c r="G435" s="24">
        <f>E435*F435</f>
        <v>0</v>
      </c>
    </row>
    <row r="436" spans="1:7" ht="17.45" customHeight="1">
      <c r="A436" s="25"/>
      <c r="B436" s="21"/>
      <c r="C436" s="20"/>
      <c r="D436" s="21"/>
      <c r="E436" s="20"/>
      <c r="F436" s="20"/>
      <c r="G436" s="26"/>
    </row>
    <row r="437" spans="1:7" ht="17.45" customHeight="1">
      <c r="A437" s="25"/>
      <c r="B437" s="21"/>
      <c r="C437" s="20"/>
      <c r="D437" s="21"/>
      <c r="E437" s="20"/>
      <c r="F437" s="20" t="s">
        <v>564</v>
      </c>
      <c r="G437" s="27">
        <f>SUM(G435:G435)</f>
        <v>0</v>
      </c>
    </row>
    <row r="438" spans="1:7" ht="17.45" customHeight="1">
      <c r="A438" s="25"/>
      <c r="B438" s="21"/>
      <c r="C438" s="20"/>
      <c r="D438" s="21"/>
      <c r="E438" s="20"/>
      <c r="F438" s="20" t="s">
        <v>565</v>
      </c>
      <c r="G438" s="28">
        <f>(G435)*0.9236</f>
        <v>0</v>
      </c>
    </row>
    <row r="439" spans="1:7" ht="17.45" customHeight="1">
      <c r="A439" s="25"/>
      <c r="B439" s="21"/>
      <c r="C439" s="20"/>
      <c r="D439" s="21"/>
      <c r="E439" s="20"/>
      <c r="F439" s="20" t="s">
        <v>566</v>
      </c>
      <c r="G439" s="28">
        <f>(G438+G437)*0.28</f>
        <v>0</v>
      </c>
    </row>
    <row r="440" spans="1:7" ht="17.45" customHeight="1">
      <c r="A440" s="25"/>
      <c r="B440" s="21"/>
      <c r="C440" s="20"/>
      <c r="D440" s="21"/>
      <c r="E440" s="20"/>
      <c r="F440" s="20" t="s">
        <v>567</v>
      </c>
      <c r="G440" s="27">
        <f>SUM(G437:G439)</f>
        <v>0</v>
      </c>
    </row>
    <row r="441" spans="1:7" ht="17.45" customHeight="1">
      <c r="A441" s="29"/>
      <c r="B441" s="30"/>
      <c r="C441" s="30"/>
      <c r="D441" s="30"/>
      <c r="E441" s="30"/>
      <c r="F441" s="30"/>
      <c r="G441" s="31"/>
    </row>
    <row r="442" spans="1:7" ht="17.45" customHeight="1">
      <c r="A442" s="33"/>
      <c r="B442" s="33"/>
      <c r="C442" s="33"/>
      <c r="D442" s="47"/>
      <c r="E442" s="16"/>
      <c r="F442" s="16"/>
      <c r="G442" s="17"/>
    </row>
    <row r="443" spans="1:7" ht="17.45" customHeight="1">
      <c r="A443" s="18"/>
      <c r="B443" s="19"/>
      <c r="C443" s="20"/>
      <c r="D443" s="21"/>
      <c r="E443" s="22"/>
      <c r="F443" s="23"/>
      <c r="G443" s="24">
        <f>E443*F443</f>
        <v>0</v>
      </c>
    </row>
    <row r="444" spans="1:7" ht="17.45" customHeight="1">
      <c r="A444" s="25"/>
      <c r="B444" s="21"/>
      <c r="C444" s="20"/>
      <c r="D444" s="21"/>
      <c r="E444" s="20"/>
      <c r="F444" s="20"/>
      <c r="G444" s="26"/>
    </row>
    <row r="445" spans="1:7" ht="17.45" customHeight="1">
      <c r="A445" s="25"/>
      <c r="B445" s="21"/>
      <c r="C445" s="20"/>
      <c r="D445" s="21"/>
      <c r="E445" s="20"/>
      <c r="F445" s="20" t="s">
        <v>564</v>
      </c>
      <c r="G445" s="27">
        <f>SUM(G443:G443)</f>
        <v>0</v>
      </c>
    </row>
    <row r="446" spans="1:7" ht="17.45" customHeight="1">
      <c r="A446" s="25"/>
      <c r="B446" s="21"/>
      <c r="C446" s="20"/>
      <c r="D446" s="21"/>
      <c r="E446" s="20"/>
      <c r="F446" s="20" t="s">
        <v>565</v>
      </c>
      <c r="G446" s="28">
        <f>(G443)*0.9236</f>
        <v>0</v>
      </c>
    </row>
    <row r="447" spans="1:7" ht="17.45" customHeight="1">
      <c r="A447" s="25"/>
      <c r="B447" s="21"/>
      <c r="C447" s="20"/>
      <c r="D447" s="21"/>
      <c r="E447" s="20"/>
      <c r="F447" s="20" t="s">
        <v>566</v>
      </c>
      <c r="G447" s="28">
        <f>(G446+G445)*0.28</f>
        <v>0</v>
      </c>
    </row>
    <row r="448" spans="1:7" ht="17.45" customHeight="1">
      <c r="A448" s="25"/>
      <c r="B448" s="21"/>
      <c r="C448" s="20"/>
      <c r="D448" s="21"/>
      <c r="E448" s="20"/>
      <c r="F448" s="20" t="s">
        <v>567</v>
      </c>
      <c r="G448" s="27">
        <f>SUM(G445:G447)</f>
        <v>0</v>
      </c>
    </row>
    <row r="449" spans="1:7" ht="17.45" customHeight="1">
      <c r="A449" s="29"/>
      <c r="B449" s="30"/>
      <c r="C449" s="30"/>
      <c r="D449" s="30"/>
      <c r="E449" s="30"/>
      <c r="F449" s="30"/>
      <c r="G449" s="31"/>
    </row>
    <row r="450" spans="1:7" ht="17.45" customHeight="1">
      <c r="A450" s="33"/>
      <c r="B450" s="33"/>
      <c r="C450" s="33"/>
      <c r="D450" s="47"/>
      <c r="E450" s="16"/>
      <c r="F450" s="16"/>
      <c r="G450" s="17"/>
    </row>
    <row r="451" spans="1:7" ht="17.45" customHeight="1">
      <c r="A451" s="18"/>
      <c r="B451" s="19"/>
      <c r="C451" s="20"/>
      <c r="D451" s="21"/>
      <c r="E451" s="22"/>
      <c r="F451" s="23"/>
      <c r="G451" s="24">
        <f>E451*F451</f>
        <v>0</v>
      </c>
    </row>
    <row r="452" spans="1:7" ht="17.45" customHeight="1">
      <c r="A452" s="25"/>
      <c r="B452" s="21"/>
      <c r="C452" s="20"/>
      <c r="D452" s="21"/>
      <c r="E452" s="20"/>
      <c r="F452" s="20"/>
      <c r="G452" s="26"/>
    </row>
    <row r="453" spans="1:7" ht="17.45" customHeight="1">
      <c r="A453" s="25"/>
      <c r="B453" s="21"/>
      <c r="C453" s="20"/>
      <c r="D453" s="21"/>
      <c r="E453" s="20"/>
      <c r="F453" s="20" t="s">
        <v>564</v>
      </c>
      <c r="G453" s="27">
        <f>SUM(G451:G451)</f>
        <v>0</v>
      </c>
    </row>
    <row r="454" spans="1:7" ht="17.45" customHeight="1">
      <c r="A454" s="25"/>
      <c r="B454" s="21"/>
      <c r="C454" s="20"/>
      <c r="D454" s="21"/>
      <c r="E454" s="20"/>
      <c r="F454" s="20" t="s">
        <v>565</v>
      </c>
      <c r="G454" s="28">
        <f>(G451)*0.9236</f>
        <v>0</v>
      </c>
    </row>
    <row r="455" spans="1:7" ht="17.45" customHeight="1">
      <c r="A455" s="25"/>
      <c r="B455" s="21"/>
      <c r="C455" s="20"/>
      <c r="D455" s="21"/>
      <c r="E455" s="20"/>
      <c r="F455" s="20" t="s">
        <v>566</v>
      </c>
      <c r="G455" s="28">
        <f>(G454+G453)*0.28</f>
        <v>0</v>
      </c>
    </row>
    <row r="456" spans="1:7" ht="17.45" customHeight="1">
      <c r="A456" s="25"/>
      <c r="B456" s="21"/>
      <c r="C456" s="20"/>
      <c r="D456" s="21"/>
      <c r="E456" s="20"/>
      <c r="F456" s="20" t="s">
        <v>567</v>
      </c>
      <c r="G456" s="27">
        <f>SUM(G453:G455)</f>
        <v>0</v>
      </c>
    </row>
    <row r="457" spans="1:7" ht="17.45" customHeight="1">
      <c r="A457" s="29"/>
      <c r="B457" s="30"/>
      <c r="C457" s="30"/>
      <c r="D457" s="30"/>
      <c r="E457" s="30"/>
      <c r="F457" s="30"/>
      <c r="G457" s="31"/>
    </row>
    <row r="458" spans="1:7" ht="17.45" customHeight="1">
      <c r="A458" s="33"/>
      <c r="B458" s="33"/>
      <c r="C458" s="33"/>
      <c r="D458" s="47"/>
      <c r="E458" s="16"/>
      <c r="F458" s="16"/>
      <c r="G458" s="17"/>
    </row>
    <row r="459" spans="1:7" ht="17.45" customHeight="1">
      <c r="A459" s="18"/>
      <c r="B459" s="19"/>
      <c r="C459" s="20"/>
      <c r="D459" s="21"/>
      <c r="E459" s="22"/>
      <c r="F459" s="23"/>
      <c r="G459" s="24">
        <f>E459*F459</f>
        <v>0</v>
      </c>
    </row>
    <row r="460" spans="1:7" ht="17.45" customHeight="1">
      <c r="A460" s="25"/>
      <c r="B460" s="21"/>
      <c r="C460" s="20"/>
      <c r="D460" s="21"/>
      <c r="E460" s="20"/>
      <c r="F460" s="20"/>
      <c r="G460" s="26"/>
    </row>
    <row r="461" spans="1:7" ht="17.45" customHeight="1">
      <c r="A461" s="25"/>
      <c r="B461" s="21"/>
      <c r="C461" s="20"/>
      <c r="D461" s="21"/>
      <c r="E461" s="20"/>
      <c r="F461" s="20" t="s">
        <v>564</v>
      </c>
      <c r="G461" s="27">
        <f>SUM(G459:G459)</f>
        <v>0</v>
      </c>
    </row>
    <row r="462" spans="1:7" ht="17.45" customHeight="1">
      <c r="A462" s="25"/>
      <c r="B462" s="21"/>
      <c r="C462" s="20"/>
      <c r="D462" s="21"/>
      <c r="E462" s="20"/>
      <c r="F462" s="20" t="s">
        <v>565</v>
      </c>
      <c r="G462" s="28">
        <f>(G459)*0.9236</f>
        <v>0</v>
      </c>
    </row>
    <row r="463" spans="1:7" ht="17.45" customHeight="1">
      <c r="A463" s="25"/>
      <c r="B463" s="21"/>
      <c r="C463" s="20"/>
      <c r="D463" s="21"/>
      <c r="E463" s="20"/>
      <c r="F463" s="20" t="s">
        <v>566</v>
      </c>
      <c r="G463" s="28">
        <f>(G462+G461)*0.28</f>
        <v>0</v>
      </c>
    </row>
    <row r="464" spans="1:7" ht="17.45" customHeight="1">
      <c r="A464" s="25"/>
      <c r="B464" s="21"/>
      <c r="C464" s="20"/>
      <c r="D464" s="21"/>
      <c r="E464" s="20"/>
      <c r="F464" s="20" t="s">
        <v>567</v>
      </c>
      <c r="G464" s="27">
        <f>SUM(G461:G463)</f>
        <v>0</v>
      </c>
    </row>
    <row r="465" spans="1:7" ht="17.45" customHeight="1">
      <c r="A465" s="29"/>
      <c r="B465" s="30"/>
      <c r="C465" s="30"/>
      <c r="D465" s="30"/>
      <c r="E465" s="30"/>
      <c r="F465" s="30"/>
      <c r="G465" s="31"/>
    </row>
    <row r="466" spans="1:7" ht="17.45" customHeight="1">
      <c r="A466" s="33"/>
      <c r="B466" s="33"/>
      <c r="C466" s="33"/>
      <c r="D466" s="47"/>
      <c r="E466" s="16"/>
      <c r="F466" s="16"/>
      <c r="G466" s="17"/>
    </row>
    <row r="467" spans="1:7" ht="17.45" customHeight="1">
      <c r="A467" s="18"/>
      <c r="B467" s="19"/>
      <c r="C467" s="20"/>
      <c r="D467" s="21"/>
      <c r="E467" s="22"/>
      <c r="F467" s="23"/>
      <c r="G467" s="24">
        <f>E467*F467</f>
        <v>0</v>
      </c>
    </row>
    <row r="468" spans="1:7" ht="17.45" customHeight="1">
      <c r="A468" s="25"/>
      <c r="B468" s="21"/>
      <c r="C468" s="20"/>
      <c r="D468" s="21"/>
      <c r="E468" s="20"/>
      <c r="F468" s="20"/>
      <c r="G468" s="26"/>
    </row>
    <row r="469" spans="1:7" ht="17.45" customHeight="1">
      <c r="A469" s="25"/>
      <c r="B469" s="21"/>
      <c r="C469" s="20"/>
      <c r="D469" s="21"/>
      <c r="E469" s="20"/>
      <c r="F469" s="20" t="s">
        <v>564</v>
      </c>
      <c r="G469" s="27">
        <f>SUM(G467:G467)</f>
        <v>0</v>
      </c>
    </row>
    <row r="470" spans="1:7" ht="30">
      <c r="A470" s="25"/>
      <c r="B470" s="21"/>
      <c r="C470" s="20"/>
      <c r="D470" s="21"/>
      <c r="E470" s="20"/>
      <c r="F470" s="20" t="s">
        <v>565</v>
      </c>
      <c r="G470" s="28">
        <f>(G467)*0.9236</f>
        <v>0</v>
      </c>
    </row>
    <row r="471" spans="1:7">
      <c r="A471" s="25"/>
      <c r="B471" s="21"/>
      <c r="C471" s="20"/>
      <c r="D471" s="21"/>
      <c r="E471" s="20"/>
      <c r="F471" s="20" t="s">
        <v>566</v>
      </c>
      <c r="G471" s="28">
        <f>(G470+G469)*0.28</f>
        <v>0</v>
      </c>
    </row>
    <row r="472" spans="1:7">
      <c r="A472" s="25"/>
      <c r="B472" s="21"/>
      <c r="C472" s="20"/>
      <c r="D472" s="21"/>
      <c r="E472" s="20"/>
      <c r="F472" s="20" t="s">
        <v>567</v>
      </c>
      <c r="G472" s="27">
        <f>SUM(G469:G471)</f>
        <v>0</v>
      </c>
    </row>
    <row r="473" spans="1:7" ht="15.75">
      <c r="A473" s="29"/>
      <c r="B473" s="30"/>
      <c r="C473" s="30"/>
      <c r="D473" s="30"/>
      <c r="E473" s="30"/>
      <c r="F473" s="30"/>
      <c r="G473" s="31"/>
    </row>
    <row r="474" spans="1:7">
      <c r="A474" s="33"/>
      <c r="B474" s="33"/>
      <c r="C474" s="33"/>
      <c r="D474" s="47"/>
      <c r="E474" s="16"/>
      <c r="F474" s="16"/>
      <c r="G474" s="17"/>
    </row>
    <row r="475" spans="1:7">
      <c r="A475" s="18"/>
      <c r="B475" s="19"/>
      <c r="C475" s="20"/>
      <c r="D475" s="21"/>
      <c r="E475" s="22"/>
      <c r="F475" s="23"/>
      <c r="G475" s="24">
        <f>E475*F475</f>
        <v>0</v>
      </c>
    </row>
    <row r="476" spans="1:7">
      <c r="A476" s="25"/>
      <c r="B476" s="21"/>
      <c r="C476" s="20"/>
      <c r="D476" s="21"/>
      <c r="E476" s="20"/>
      <c r="F476" s="20"/>
      <c r="G476" s="26"/>
    </row>
    <row r="477" spans="1:7">
      <c r="A477" s="25"/>
      <c r="B477" s="21"/>
      <c r="C477" s="20"/>
      <c r="D477" s="21"/>
      <c r="E477" s="20"/>
      <c r="F477" s="20" t="s">
        <v>564</v>
      </c>
      <c r="G477" s="27">
        <f>SUM(G475:G475)</f>
        <v>0</v>
      </c>
    </row>
    <row r="478" spans="1:7" ht="30">
      <c r="A478" s="25"/>
      <c r="B478" s="21"/>
      <c r="C478" s="20"/>
      <c r="D478" s="21"/>
      <c r="E478" s="20"/>
      <c r="F478" s="20" t="s">
        <v>565</v>
      </c>
      <c r="G478" s="28">
        <f>(G475)*0.9236</f>
        <v>0</v>
      </c>
    </row>
    <row r="479" spans="1:7">
      <c r="A479" s="25"/>
      <c r="B479" s="21"/>
      <c r="C479" s="20"/>
      <c r="D479" s="21"/>
      <c r="E479" s="20"/>
      <c r="F479" s="20" t="s">
        <v>566</v>
      </c>
      <c r="G479" s="28">
        <f>(G478+G477)*0.28</f>
        <v>0</v>
      </c>
    </row>
    <row r="480" spans="1:7">
      <c r="A480" s="25"/>
      <c r="B480" s="21"/>
      <c r="C480" s="20"/>
      <c r="D480" s="21"/>
      <c r="E480" s="20"/>
      <c r="F480" s="20" t="s">
        <v>567</v>
      </c>
      <c r="G480" s="27">
        <f>SUM(G477:G479)</f>
        <v>0</v>
      </c>
    </row>
    <row r="481" spans="1:7" ht="15.75">
      <c r="A481" s="29"/>
      <c r="B481" s="30"/>
      <c r="C481" s="30"/>
      <c r="D481" s="30"/>
      <c r="E481" s="30"/>
      <c r="F481" s="30"/>
      <c r="G481" s="31"/>
    </row>
    <row r="482" spans="1:7">
      <c r="A482" s="33"/>
      <c r="B482" s="33"/>
      <c r="C482" s="33"/>
      <c r="D482" s="47"/>
      <c r="E482" s="16"/>
      <c r="F482" s="16"/>
      <c r="G482" s="17"/>
    </row>
    <row r="483" spans="1:7">
      <c r="A483" s="18"/>
      <c r="B483" s="19"/>
      <c r="C483" s="20"/>
      <c r="D483" s="21"/>
      <c r="E483" s="22"/>
      <c r="F483" s="23"/>
      <c r="G483" s="24">
        <f>E483*F483</f>
        <v>0</v>
      </c>
    </row>
    <row r="484" spans="1:7">
      <c r="A484" s="25"/>
      <c r="B484" s="21"/>
      <c r="C484" s="20"/>
      <c r="D484" s="21"/>
      <c r="E484" s="20"/>
      <c r="F484" s="20"/>
      <c r="G484" s="26"/>
    </row>
    <row r="485" spans="1:7">
      <c r="A485" s="25"/>
      <c r="B485" s="21"/>
      <c r="C485" s="20"/>
      <c r="D485" s="21"/>
      <c r="E485" s="20"/>
      <c r="F485" s="20" t="s">
        <v>564</v>
      </c>
      <c r="G485" s="27">
        <f>SUM(G483:G483)</f>
        <v>0</v>
      </c>
    </row>
    <row r="486" spans="1:7" ht="30">
      <c r="A486" s="25"/>
      <c r="B486" s="21"/>
      <c r="C486" s="20"/>
      <c r="D486" s="21"/>
      <c r="E486" s="20"/>
      <c r="F486" s="20" t="s">
        <v>565</v>
      </c>
      <c r="G486" s="28">
        <f>(G483)*0.9236</f>
        <v>0</v>
      </c>
    </row>
    <row r="487" spans="1:7">
      <c r="A487" s="25"/>
      <c r="B487" s="21"/>
      <c r="C487" s="20"/>
      <c r="D487" s="21"/>
      <c r="E487" s="20"/>
      <c r="F487" s="20" t="s">
        <v>566</v>
      </c>
      <c r="G487" s="28">
        <f>(G486+G485)*0.28</f>
        <v>0</v>
      </c>
    </row>
    <row r="488" spans="1:7">
      <c r="A488" s="25"/>
      <c r="B488" s="21"/>
      <c r="C488" s="20"/>
      <c r="D488" s="21"/>
      <c r="E488" s="20"/>
      <c r="F488" s="20" t="s">
        <v>567</v>
      </c>
      <c r="G488" s="27">
        <f>SUM(G485:G487)</f>
        <v>0</v>
      </c>
    </row>
    <row r="489" spans="1:7" ht="15.75">
      <c r="A489" s="29"/>
      <c r="B489" s="30"/>
      <c r="C489" s="30"/>
      <c r="D489" s="30"/>
      <c r="E489" s="30"/>
      <c r="F489" s="30"/>
      <c r="G489" s="31"/>
    </row>
    <row r="490" spans="1:7">
      <c r="A490" s="33"/>
      <c r="B490" s="33"/>
      <c r="C490" s="33"/>
      <c r="D490" s="47"/>
      <c r="E490" s="16"/>
      <c r="F490" s="16"/>
      <c r="G490" s="17"/>
    </row>
    <row r="491" spans="1:7">
      <c r="A491" s="18"/>
      <c r="B491" s="19"/>
      <c r="C491" s="20"/>
      <c r="D491" s="21"/>
      <c r="E491" s="22"/>
      <c r="F491" s="23"/>
      <c r="G491" s="24">
        <f>E491*F491</f>
        <v>0</v>
      </c>
    </row>
    <row r="492" spans="1:7">
      <c r="A492" s="25"/>
      <c r="B492" s="21"/>
      <c r="C492" s="20"/>
      <c r="D492" s="21"/>
      <c r="E492" s="20"/>
      <c r="F492" s="20"/>
      <c r="G492" s="26"/>
    </row>
    <row r="493" spans="1:7">
      <c r="A493" s="25"/>
      <c r="B493" s="21"/>
      <c r="C493" s="20"/>
      <c r="D493" s="21"/>
      <c r="E493" s="20"/>
      <c r="F493" s="20" t="s">
        <v>564</v>
      </c>
      <c r="G493" s="27">
        <f>SUM(G491:G491)</f>
        <v>0</v>
      </c>
    </row>
    <row r="494" spans="1:7" ht="30">
      <c r="A494" s="25"/>
      <c r="B494" s="21"/>
      <c r="C494" s="20"/>
      <c r="D494" s="21"/>
      <c r="E494" s="20"/>
      <c r="F494" s="20" t="s">
        <v>565</v>
      </c>
      <c r="G494" s="28">
        <f>(G491)*0.9236</f>
        <v>0</v>
      </c>
    </row>
    <row r="495" spans="1:7">
      <c r="A495" s="25"/>
      <c r="B495" s="21"/>
      <c r="C495" s="20"/>
      <c r="D495" s="21"/>
      <c r="E495" s="20"/>
      <c r="F495" s="20" t="s">
        <v>566</v>
      </c>
      <c r="G495" s="28">
        <f>(G494+G493)*0.28</f>
        <v>0</v>
      </c>
    </row>
    <row r="496" spans="1:7">
      <c r="A496" s="25"/>
      <c r="B496" s="21"/>
      <c r="C496" s="20"/>
      <c r="D496" s="21"/>
      <c r="E496" s="20"/>
      <c r="F496" s="20" t="s">
        <v>567</v>
      </c>
      <c r="G496" s="27">
        <f>SUM(G493:G495)</f>
        <v>0</v>
      </c>
    </row>
    <row r="497" spans="1:7" ht="15.75">
      <c r="A497" s="29"/>
      <c r="B497" s="30"/>
      <c r="C497" s="30"/>
      <c r="D497" s="30"/>
      <c r="E497" s="30"/>
      <c r="F497" s="30"/>
      <c r="G497" s="31"/>
    </row>
    <row r="498" spans="1:7">
      <c r="A498" s="33"/>
      <c r="B498" s="33"/>
      <c r="C498" s="33"/>
      <c r="D498" s="47"/>
      <c r="E498" s="16"/>
      <c r="F498" s="16"/>
      <c r="G498" s="17"/>
    </row>
    <row r="499" spans="1:7">
      <c r="A499" s="18"/>
      <c r="B499" s="19"/>
      <c r="C499" s="20"/>
      <c r="D499" s="21"/>
      <c r="E499" s="22"/>
      <c r="F499" s="23"/>
      <c r="G499" s="24">
        <f>E499*F499</f>
        <v>0</v>
      </c>
    </row>
    <row r="500" spans="1:7">
      <c r="A500" s="25"/>
      <c r="B500" s="21"/>
      <c r="C500" s="20"/>
      <c r="D500" s="21"/>
      <c r="E500" s="20"/>
      <c r="F500" s="20"/>
      <c r="G500" s="26"/>
    </row>
    <row r="501" spans="1:7">
      <c r="A501" s="25"/>
      <c r="B501" s="21"/>
      <c r="C501" s="20"/>
      <c r="D501" s="21"/>
      <c r="E501" s="20"/>
      <c r="F501" s="20" t="s">
        <v>564</v>
      </c>
      <c r="G501" s="27">
        <f>SUM(G499:G499)</f>
        <v>0</v>
      </c>
    </row>
    <row r="502" spans="1:7" ht="30">
      <c r="A502" s="25"/>
      <c r="B502" s="21"/>
      <c r="C502" s="20"/>
      <c r="D502" s="21"/>
      <c r="E502" s="20"/>
      <c r="F502" s="20" t="s">
        <v>565</v>
      </c>
      <c r="G502" s="28">
        <f>(G499)*0.9236</f>
        <v>0</v>
      </c>
    </row>
    <row r="503" spans="1:7">
      <c r="A503" s="25"/>
      <c r="B503" s="21"/>
      <c r="C503" s="20"/>
      <c r="D503" s="21"/>
      <c r="E503" s="20"/>
      <c r="F503" s="20" t="s">
        <v>566</v>
      </c>
      <c r="G503" s="28">
        <f>(G502+G501)*0.28</f>
        <v>0</v>
      </c>
    </row>
    <row r="504" spans="1:7">
      <c r="A504" s="25"/>
      <c r="B504" s="21"/>
      <c r="C504" s="20"/>
      <c r="D504" s="21"/>
      <c r="E504" s="20"/>
      <c r="F504" s="20" t="s">
        <v>567</v>
      </c>
      <c r="G504" s="27">
        <f>SUM(G501:G503)</f>
        <v>0</v>
      </c>
    </row>
    <row r="505" spans="1:7" ht="15.75">
      <c r="A505" s="29"/>
      <c r="B505" s="30"/>
      <c r="C505" s="30"/>
      <c r="D505" s="30"/>
      <c r="E505" s="30"/>
      <c r="F505" s="30"/>
      <c r="G505" s="31"/>
    </row>
    <row r="506" spans="1:7">
      <c r="A506" s="33"/>
      <c r="B506" s="33"/>
      <c r="C506" s="33"/>
      <c r="D506" s="47"/>
      <c r="E506" s="16"/>
      <c r="F506" s="16"/>
      <c r="G506" s="17"/>
    </row>
    <row r="507" spans="1:7">
      <c r="A507" s="18"/>
      <c r="B507" s="19"/>
      <c r="C507" s="20"/>
      <c r="D507" s="21"/>
      <c r="E507" s="22"/>
      <c r="F507" s="23"/>
      <c r="G507" s="24">
        <f>E507*F507</f>
        <v>0</v>
      </c>
    </row>
    <row r="508" spans="1:7">
      <c r="A508" s="25"/>
      <c r="B508" s="21"/>
      <c r="C508" s="20"/>
      <c r="D508" s="21"/>
      <c r="E508" s="20"/>
      <c r="F508" s="20"/>
      <c r="G508" s="26"/>
    </row>
    <row r="509" spans="1:7">
      <c r="A509" s="25"/>
      <c r="B509" s="21"/>
      <c r="C509" s="20"/>
      <c r="D509" s="21"/>
      <c r="E509" s="20"/>
      <c r="F509" s="20" t="s">
        <v>564</v>
      </c>
      <c r="G509" s="27">
        <f>SUM(G507:G507)</f>
        <v>0</v>
      </c>
    </row>
    <row r="510" spans="1:7" ht="30">
      <c r="A510" s="25"/>
      <c r="B510" s="21"/>
      <c r="C510" s="20"/>
      <c r="D510" s="21"/>
      <c r="E510" s="20"/>
      <c r="F510" s="20" t="s">
        <v>565</v>
      </c>
      <c r="G510" s="28">
        <f>(G507)*0.9236</f>
        <v>0</v>
      </c>
    </row>
    <row r="511" spans="1:7">
      <c r="A511" s="25"/>
      <c r="B511" s="21"/>
      <c r="C511" s="20"/>
      <c r="D511" s="21"/>
      <c r="E511" s="20"/>
      <c r="F511" s="20" t="s">
        <v>566</v>
      </c>
      <c r="G511" s="28">
        <f>(G510+G509)*0.28</f>
        <v>0</v>
      </c>
    </row>
    <row r="512" spans="1:7">
      <c r="A512" s="25"/>
      <c r="B512" s="21"/>
      <c r="C512" s="20"/>
      <c r="D512" s="21"/>
      <c r="E512" s="20"/>
      <c r="F512" s="20" t="s">
        <v>567</v>
      </c>
      <c r="G512" s="27">
        <f>SUM(G509:G511)</f>
        <v>0</v>
      </c>
    </row>
    <row r="513" spans="1:7" ht="15.75">
      <c r="A513" s="29"/>
      <c r="B513" s="30"/>
      <c r="C513" s="30"/>
      <c r="D513" s="30"/>
      <c r="E513" s="30"/>
      <c r="F513" s="30"/>
      <c r="G513" s="31"/>
    </row>
    <row r="514" spans="1:7">
      <c r="A514" s="33"/>
      <c r="B514" s="33"/>
      <c r="C514" s="33"/>
      <c r="D514" s="47"/>
      <c r="E514" s="16"/>
      <c r="F514" s="16"/>
      <c r="G514" s="17"/>
    </row>
    <row r="515" spans="1:7">
      <c r="A515" s="18"/>
      <c r="B515" s="19"/>
      <c r="C515" s="20"/>
      <c r="D515" s="21"/>
      <c r="E515" s="22"/>
      <c r="F515" s="23"/>
      <c r="G515" s="24">
        <f>E515*F515</f>
        <v>0</v>
      </c>
    </row>
    <row r="516" spans="1:7">
      <c r="A516" s="25"/>
      <c r="B516" s="21"/>
      <c r="C516" s="20"/>
      <c r="D516" s="21"/>
      <c r="E516" s="20"/>
      <c r="F516" s="20"/>
      <c r="G516" s="26"/>
    </row>
    <row r="517" spans="1:7">
      <c r="A517" s="25"/>
      <c r="B517" s="21"/>
      <c r="C517" s="20"/>
      <c r="D517" s="21"/>
      <c r="E517" s="20"/>
      <c r="F517" s="20" t="s">
        <v>564</v>
      </c>
      <c r="G517" s="27">
        <f>SUM(G515:G515)</f>
        <v>0</v>
      </c>
    </row>
    <row r="518" spans="1:7" ht="30">
      <c r="A518" s="25"/>
      <c r="B518" s="21"/>
      <c r="C518" s="20"/>
      <c r="D518" s="21"/>
      <c r="E518" s="20"/>
      <c r="F518" s="20" t="s">
        <v>565</v>
      </c>
      <c r="G518" s="28">
        <f>(G515)*0.9236</f>
        <v>0</v>
      </c>
    </row>
    <row r="519" spans="1:7">
      <c r="A519" s="25"/>
      <c r="B519" s="21"/>
      <c r="C519" s="20"/>
      <c r="D519" s="21"/>
      <c r="E519" s="20"/>
      <c r="F519" s="20" t="s">
        <v>566</v>
      </c>
      <c r="G519" s="28">
        <f>(G518+G517)*0.28</f>
        <v>0</v>
      </c>
    </row>
    <row r="520" spans="1:7">
      <c r="A520" s="25"/>
      <c r="B520" s="21"/>
      <c r="C520" s="20"/>
      <c r="D520" s="21"/>
      <c r="E520" s="20"/>
      <c r="F520" s="20" t="s">
        <v>567</v>
      </c>
      <c r="G520" s="27">
        <f>SUM(G517:G519)</f>
        <v>0</v>
      </c>
    </row>
    <row r="521" spans="1:7" ht="15.75">
      <c r="A521" s="29"/>
      <c r="B521" s="30"/>
      <c r="C521" s="30"/>
      <c r="D521" s="30"/>
      <c r="E521" s="30"/>
      <c r="F521" s="30"/>
      <c r="G521" s="31"/>
    </row>
    <row r="522" spans="1:7">
      <c r="A522" s="33"/>
      <c r="B522" s="33"/>
      <c r="C522" s="33"/>
      <c r="D522" s="33"/>
      <c r="E522" s="33"/>
      <c r="F522" s="33"/>
      <c r="G522" s="33"/>
    </row>
    <row r="523" spans="1:7">
      <c r="A523" s="62"/>
      <c r="B523" s="50"/>
      <c r="C523" s="51"/>
      <c r="D523" s="52"/>
      <c r="E523" s="53"/>
      <c r="F523" s="54"/>
      <c r="G523" s="55">
        <f>E523*F523</f>
        <v>0</v>
      </c>
    </row>
    <row r="524" spans="1:7">
      <c r="A524" s="63"/>
      <c r="B524" s="52"/>
      <c r="C524" s="51"/>
      <c r="D524" s="52"/>
      <c r="E524" s="51"/>
      <c r="F524" s="51"/>
      <c r="G524" s="56"/>
    </row>
    <row r="525" spans="1:7">
      <c r="A525" s="63"/>
      <c r="B525" s="52"/>
      <c r="C525" s="51"/>
      <c r="D525" s="52"/>
      <c r="E525" s="51"/>
      <c r="F525" s="51" t="s">
        <v>564</v>
      </c>
      <c r="G525" s="57">
        <f>SUM(G523:G523)</f>
        <v>0</v>
      </c>
    </row>
    <row r="526" spans="1:7" ht="30">
      <c r="A526" s="63"/>
      <c r="B526" s="52"/>
      <c r="C526" s="51"/>
      <c r="D526" s="52"/>
      <c r="E526" s="51"/>
      <c r="F526" s="51" t="s">
        <v>565</v>
      </c>
      <c r="G526" s="58">
        <f>(G523)*0.9236</f>
        <v>0</v>
      </c>
    </row>
    <row r="527" spans="1:7">
      <c r="A527" s="63"/>
      <c r="B527" s="52"/>
      <c r="C527" s="51"/>
      <c r="D527" s="52"/>
      <c r="E527" s="51"/>
      <c r="F527" s="51" t="s">
        <v>566</v>
      </c>
      <c r="G527" s="58">
        <f>(G526+G525)*0.28</f>
        <v>0</v>
      </c>
    </row>
    <row r="528" spans="1:7">
      <c r="A528" s="63"/>
      <c r="B528" s="52"/>
      <c r="C528" s="51"/>
      <c r="D528" s="52"/>
      <c r="E528" s="51"/>
      <c r="F528" s="51" t="s">
        <v>567</v>
      </c>
      <c r="G528" s="57">
        <f>SUM(G525:G527)</f>
        <v>0</v>
      </c>
    </row>
    <row r="529" spans="1:7" ht="15.75">
      <c r="A529" s="64"/>
      <c r="B529" s="59"/>
      <c r="C529" s="59"/>
      <c r="D529" s="59"/>
      <c r="E529" s="59"/>
      <c r="F529" s="59"/>
      <c r="G529" s="60"/>
    </row>
    <row r="530" spans="1:7">
      <c r="A530" s="33"/>
      <c r="B530" s="33"/>
      <c r="C530" s="33"/>
      <c r="D530" s="33"/>
      <c r="E530" s="33"/>
      <c r="F530" s="33"/>
      <c r="G530" s="33"/>
    </row>
    <row r="531" spans="1:7">
      <c r="A531" s="62"/>
      <c r="B531" s="50"/>
      <c r="C531" s="51"/>
      <c r="D531" s="52"/>
      <c r="E531" s="53"/>
      <c r="F531" s="54"/>
      <c r="G531" s="55">
        <f>E531*F531</f>
        <v>0</v>
      </c>
    </row>
    <row r="532" spans="1:7">
      <c r="A532" s="63"/>
      <c r="B532" s="52"/>
      <c r="C532" s="51"/>
      <c r="D532" s="52"/>
      <c r="E532" s="51"/>
      <c r="F532" s="51"/>
      <c r="G532" s="56"/>
    </row>
    <row r="533" spans="1:7">
      <c r="A533" s="63"/>
      <c r="B533" s="52"/>
      <c r="C533" s="51"/>
      <c r="D533" s="52"/>
      <c r="E533" s="51"/>
      <c r="F533" s="51" t="s">
        <v>564</v>
      </c>
      <c r="G533" s="57">
        <f>SUM(G531:G531)</f>
        <v>0</v>
      </c>
    </row>
    <row r="534" spans="1:7" ht="30">
      <c r="A534" s="63"/>
      <c r="B534" s="52"/>
      <c r="C534" s="51"/>
      <c r="D534" s="52"/>
      <c r="E534" s="51"/>
      <c r="F534" s="51" t="s">
        <v>565</v>
      </c>
      <c r="G534" s="58">
        <f>(G531)*0.9236</f>
        <v>0</v>
      </c>
    </row>
    <row r="535" spans="1:7">
      <c r="A535" s="63"/>
      <c r="B535" s="52"/>
      <c r="C535" s="51"/>
      <c r="D535" s="52"/>
      <c r="E535" s="51"/>
      <c r="F535" s="51" t="s">
        <v>566</v>
      </c>
      <c r="G535" s="58">
        <f>(G534+G533)*0.28</f>
        <v>0</v>
      </c>
    </row>
    <row r="536" spans="1:7">
      <c r="A536" s="63"/>
      <c r="B536" s="52"/>
      <c r="C536" s="51"/>
      <c r="D536" s="52"/>
      <c r="E536" s="51"/>
      <c r="F536" s="51" t="s">
        <v>567</v>
      </c>
      <c r="G536" s="57">
        <f>SUM(G533:G535)</f>
        <v>0</v>
      </c>
    </row>
    <row r="537" spans="1:7" ht="15.75">
      <c r="A537" s="64"/>
      <c r="B537" s="59"/>
      <c r="C537" s="59"/>
      <c r="D537" s="59"/>
      <c r="E537" s="59"/>
      <c r="F537" s="59"/>
      <c r="G537" s="60"/>
    </row>
    <row r="538" spans="1:7">
      <c r="A538" s="33"/>
      <c r="B538" s="33"/>
      <c r="C538" s="33"/>
      <c r="D538" s="33"/>
      <c r="E538" s="33"/>
      <c r="F538" s="33"/>
      <c r="G538" s="33"/>
    </row>
    <row r="539" spans="1:7">
      <c r="A539" s="18"/>
      <c r="B539" s="19"/>
      <c r="C539" s="20"/>
      <c r="D539" s="21"/>
      <c r="E539" s="22"/>
      <c r="F539" s="23"/>
      <c r="G539" s="24">
        <f>E539*F539</f>
        <v>0</v>
      </c>
    </row>
    <row r="540" spans="1:7">
      <c r="A540" s="25"/>
      <c r="B540" s="21"/>
      <c r="C540" s="20"/>
      <c r="D540" s="21"/>
      <c r="E540" s="20"/>
      <c r="F540" s="20"/>
      <c r="G540" s="26"/>
    </row>
    <row r="541" spans="1:7">
      <c r="A541" s="25"/>
      <c r="B541" s="21"/>
      <c r="C541" s="20"/>
      <c r="D541" s="21"/>
      <c r="E541" s="20"/>
      <c r="F541" s="20" t="s">
        <v>564</v>
      </c>
      <c r="G541" s="27">
        <f>SUM(G539:G539)</f>
        <v>0</v>
      </c>
    </row>
    <row r="542" spans="1:7" ht="30">
      <c r="A542" s="25"/>
      <c r="B542" s="21"/>
      <c r="C542" s="20"/>
      <c r="D542" s="21"/>
      <c r="E542" s="20"/>
      <c r="F542" s="20" t="s">
        <v>565</v>
      </c>
      <c r="G542" s="28">
        <f>(G539)*0.9236</f>
        <v>0</v>
      </c>
    </row>
    <row r="543" spans="1:7">
      <c r="A543" s="25"/>
      <c r="B543" s="21"/>
      <c r="C543" s="20"/>
      <c r="D543" s="21"/>
      <c r="E543" s="20"/>
      <c r="F543" s="20" t="s">
        <v>566</v>
      </c>
      <c r="G543" s="28">
        <f>(G542+G541)*0.28</f>
        <v>0</v>
      </c>
    </row>
    <row r="544" spans="1:7">
      <c r="A544" s="25"/>
      <c r="B544" s="21"/>
      <c r="C544" s="20"/>
      <c r="D544" s="21"/>
      <c r="E544" s="20"/>
      <c r="F544" s="20" t="s">
        <v>567</v>
      </c>
      <c r="G544" s="27">
        <f>SUM(G541:G543)</f>
        <v>0</v>
      </c>
    </row>
    <row r="545" spans="1:7" ht="15.75">
      <c r="A545" s="29"/>
      <c r="B545" s="30"/>
      <c r="C545" s="30"/>
      <c r="D545" s="30"/>
      <c r="E545" s="30"/>
      <c r="F545" s="30"/>
      <c r="G545" s="31"/>
    </row>
  </sheetData>
  <conditionalFormatting sqref="H307:H312 H322 H1:H305 H324:H1048576">
    <cfRule type="cellIs" dxfId="9" priority="8" operator="equal">
      <formula>"OK"</formula>
    </cfRule>
  </conditionalFormatting>
  <conditionalFormatting sqref="H306">
    <cfRule type="cellIs" dxfId="8" priority="4" operator="equal">
      <formula>"OK"</formula>
    </cfRule>
  </conditionalFormatting>
  <conditionalFormatting sqref="H313:H314 H316:H321">
    <cfRule type="cellIs" dxfId="7" priority="3" operator="equal">
      <formula>"OK"</formula>
    </cfRule>
  </conditionalFormatting>
  <conditionalFormatting sqref="H315">
    <cfRule type="cellIs" dxfId="6" priority="2" operator="equal">
      <formula>"OK"</formula>
    </cfRule>
  </conditionalFormatting>
  <conditionalFormatting sqref="H323">
    <cfRule type="cellIs" dxfId="5" priority="1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  <pageSetUpPr fitToPage="1"/>
  </sheetPr>
  <dimension ref="A1:Q1375"/>
  <sheetViews>
    <sheetView view="pageBreakPreview" topLeftCell="A979" zoomScale="60" zoomScaleNormal="70" zoomScalePageLayoutView="85" workbookViewId="0">
      <selection activeCell="A1060" sqref="A1060"/>
    </sheetView>
  </sheetViews>
  <sheetFormatPr defaultRowHeight="15"/>
  <cols>
    <col min="1" max="1" width="19.7109375" style="95" customWidth="1"/>
    <col min="2" max="2" width="10.140625" style="95" bestFit="1" customWidth="1"/>
    <col min="3" max="3" width="58.5703125" style="95" customWidth="1"/>
    <col min="4" max="4" width="18.140625" style="95" customWidth="1"/>
    <col min="5" max="5" width="16.140625" style="95" customWidth="1"/>
    <col min="6" max="7" width="15.28515625" style="95" customWidth="1"/>
    <col min="8" max="8" width="9.140625" style="208" customWidth="1"/>
    <col min="9" max="9" width="9.7109375" style="95" bestFit="1" customWidth="1"/>
    <col min="10" max="10" width="10.140625" style="95" bestFit="1" customWidth="1"/>
    <col min="11" max="16384" width="9.140625" style="95"/>
  </cols>
  <sheetData>
    <row r="1" spans="1:9" s="41" customFormat="1">
      <c r="A1" s="289"/>
      <c r="D1" s="289"/>
      <c r="E1" s="290"/>
      <c r="F1" s="291"/>
      <c r="G1" s="291"/>
      <c r="H1" s="291"/>
      <c r="I1" s="291"/>
    </row>
    <row r="2" spans="1:9" s="41" customFormat="1">
      <c r="A2" s="289"/>
      <c r="D2" s="289"/>
      <c r="E2" s="290"/>
      <c r="F2" s="291"/>
      <c r="G2" s="291"/>
      <c r="H2" s="291"/>
      <c r="I2" s="291"/>
    </row>
    <row r="3" spans="1:9" s="41" customFormat="1">
      <c r="A3" s="289"/>
      <c r="D3" s="289"/>
      <c r="E3" s="290"/>
      <c r="F3" s="291"/>
      <c r="G3" s="291"/>
      <c r="H3" s="291"/>
      <c r="I3" s="291"/>
    </row>
    <row r="4" spans="1:9" s="41" customFormat="1">
      <c r="A4" s="289"/>
      <c r="D4" s="289"/>
      <c r="E4" s="290"/>
      <c r="F4" s="291"/>
      <c r="G4" s="291"/>
      <c r="H4" s="291"/>
      <c r="I4" s="291"/>
    </row>
    <row r="5" spans="1:9" s="41" customFormat="1" ht="18">
      <c r="A5" s="395" t="s">
        <v>1620</v>
      </c>
      <c r="B5" s="395"/>
      <c r="C5" s="395"/>
      <c r="D5" s="395"/>
      <c r="E5" s="395"/>
      <c r="F5" s="395"/>
      <c r="G5" s="395"/>
      <c r="H5" s="265"/>
      <c r="I5" s="265"/>
    </row>
    <row r="6" spans="1:9" s="41" customFormat="1" ht="18">
      <c r="A6" s="395" t="s">
        <v>1621</v>
      </c>
      <c r="B6" s="395"/>
      <c r="C6" s="395"/>
      <c r="D6" s="395"/>
      <c r="E6" s="395"/>
      <c r="F6" s="395"/>
      <c r="G6" s="395"/>
      <c r="H6" s="265"/>
      <c r="I6" s="265"/>
    </row>
    <row r="7" spans="1:9" s="41" customFormat="1" ht="18">
      <c r="A7" s="395" t="s">
        <v>1622</v>
      </c>
      <c r="B7" s="395"/>
      <c r="C7" s="395"/>
      <c r="D7" s="395"/>
      <c r="E7" s="395"/>
      <c r="F7" s="395"/>
      <c r="G7" s="395"/>
      <c r="H7" s="265"/>
      <c r="I7" s="265"/>
    </row>
    <row r="8" spans="1:9" s="41" customFormat="1" ht="18">
      <c r="A8" s="395" t="s">
        <v>1623</v>
      </c>
      <c r="B8" s="395"/>
      <c r="C8" s="395"/>
      <c r="D8" s="395"/>
      <c r="E8" s="395"/>
      <c r="F8" s="395"/>
      <c r="G8" s="395"/>
      <c r="H8" s="265"/>
      <c r="I8" s="265"/>
    </row>
    <row r="9" spans="1:9" s="41" customFormat="1" ht="18">
      <c r="A9" s="395" t="s">
        <v>1624</v>
      </c>
      <c r="B9" s="395"/>
      <c r="C9" s="395"/>
      <c r="D9" s="395"/>
      <c r="E9" s="395"/>
      <c r="F9" s="395"/>
      <c r="G9" s="395"/>
      <c r="H9" s="265"/>
      <c r="I9" s="265"/>
    </row>
    <row r="10" spans="1:9" s="41" customFormat="1" ht="18">
      <c r="A10" s="337"/>
      <c r="B10" s="337"/>
      <c r="C10" s="337"/>
      <c r="D10" s="337"/>
      <c r="E10" s="337"/>
      <c r="F10" s="337"/>
      <c r="G10" s="337"/>
      <c r="H10" s="264"/>
      <c r="I10" s="264"/>
    </row>
    <row r="11" spans="1:9" s="41" customFormat="1" ht="18">
      <c r="A11" s="395" t="s">
        <v>1867</v>
      </c>
      <c r="B11" s="395"/>
      <c r="C11" s="395"/>
      <c r="D11" s="395"/>
      <c r="E11" s="395"/>
      <c r="F11" s="395"/>
      <c r="G11" s="395"/>
      <c r="H11" s="265"/>
      <c r="I11" s="265"/>
    </row>
    <row r="12" spans="1:9" s="41" customFormat="1" ht="7.5" customHeight="1">
      <c r="A12" s="337"/>
      <c r="B12" s="337"/>
      <c r="C12" s="337"/>
      <c r="D12" s="337"/>
      <c r="E12" s="337"/>
      <c r="F12" s="337"/>
      <c r="G12" s="337"/>
      <c r="H12" s="264"/>
      <c r="I12" s="264"/>
    </row>
    <row r="13" spans="1:9" s="41" customFormat="1" ht="18">
      <c r="A13" s="396" t="s">
        <v>556</v>
      </c>
      <c r="B13" s="397"/>
      <c r="C13" s="397"/>
      <c r="D13" s="397"/>
      <c r="E13" s="397"/>
      <c r="F13" s="397"/>
      <c r="G13" s="397"/>
      <c r="H13" s="264"/>
      <c r="I13" s="264"/>
    </row>
    <row r="14" spans="1:9" ht="15.75" customHeight="1">
      <c r="A14" s="299"/>
      <c r="B14" s="300"/>
      <c r="C14" s="300"/>
      <c r="D14" s="300"/>
      <c r="E14" s="300"/>
      <c r="F14" s="300"/>
      <c r="G14" s="301"/>
      <c r="H14" s="302">
        <v>1.9342999999999999</v>
      </c>
      <c r="I14" s="299"/>
    </row>
    <row r="15" spans="1:9" ht="56.25" customHeight="1">
      <c r="A15" s="34" t="s">
        <v>1628</v>
      </c>
      <c r="B15" s="34" t="s">
        <v>2</v>
      </c>
      <c r="C15" s="34" t="s">
        <v>558</v>
      </c>
      <c r="D15" s="34" t="s">
        <v>665</v>
      </c>
      <c r="E15" s="34" t="s">
        <v>559</v>
      </c>
      <c r="F15" s="34" t="s">
        <v>560</v>
      </c>
      <c r="G15" s="35" t="s">
        <v>561</v>
      </c>
      <c r="H15" s="208">
        <v>0.30509999999999998</v>
      </c>
    </row>
    <row r="16" spans="1:9">
      <c r="A16" s="33" t="s">
        <v>1224</v>
      </c>
      <c r="B16" s="47" t="s">
        <v>1219</v>
      </c>
      <c r="C16" s="32" t="s">
        <v>1218</v>
      </c>
      <c r="D16" s="15" t="s">
        <v>478</v>
      </c>
      <c r="E16" s="16"/>
      <c r="F16" s="16"/>
      <c r="G16" s="17"/>
    </row>
    <row r="17" spans="1:8" ht="30">
      <c r="A17" s="88" t="s">
        <v>658</v>
      </c>
      <c r="B17" s="71"/>
      <c r="C17" s="72" t="s">
        <v>608</v>
      </c>
      <c r="D17" s="73" t="s">
        <v>563</v>
      </c>
      <c r="E17" s="67">
        <v>0.6</v>
      </c>
      <c r="F17" s="68">
        <f>11.98/H14</f>
        <v>6.1934549966396117</v>
      </c>
      <c r="G17" s="75">
        <f>E17*F17</f>
        <v>3.7160729979837668</v>
      </c>
    </row>
    <row r="18" spans="1:8" ht="30">
      <c r="A18" s="70" t="s">
        <v>613</v>
      </c>
      <c r="B18" s="73"/>
      <c r="C18" s="72" t="s">
        <v>609</v>
      </c>
      <c r="D18" s="73" t="s">
        <v>563</v>
      </c>
      <c r="E18" s="67">
        <v>0.6</v>
      </c>
      <c r="F18" s="76">
        <f>18.5/H14</f>
        <v>9.5641834255286149</v>
      </c>
      <c r="G18" s="75">
        <f>E18*F18</f>
        <v>5.7385100553171684</v>
      </c>
    </row>
    <row r="19" spans="1:8">
      <c r="A19" s="110"/>
      <c r="B19" s="106"/>
      <c r="C19" s="108"/>
      <c r="D19" s="106"/>
      <c r="E19" s="108"/>
      <c r="F19" s="111"/>
      <c r="G19" s="112"/>
    </row>
    <row r="20" spans="1:8">
      <c r="A20" s="77"/>
      <c r="B20" s="73"/>
      <c r="C20" s="72"/>
      <c r="D20" s="73"/>
      <c r="E20" s="72"/>
      <c r="F20" s="72" t="s">
        <v>564</v>
      </c>
      <c r="G20" s="78">
        <f>SUM(G17:G18)</f>
        <v>9.4545830533009347</v>
      </c>
    </row>
    <row r="21" spans="1:8" ht="30">
      <c r="A21" s="77"/>
      <c r="B21" s="73"/>
      <c r="C21" s="72"/>
      <c r="D21" s="73"/>
      <c r="E21" s="72"/>
      <c r="F21" s="72" t="s">
        <v>565</v>
      </c>
      <c r="G21" s="78">
        <f>(G17+G18)*(H14-1)</f>
        <v>8.833416946699062</v>
      </c>
    </row>
    <row r="22" spans="1:8">
      <c r="A22" s="77"/>
      <c r="B22" s="73"/>
      <c r="C22" s="72"/>
      <c r="D22" s="73"/>
      <c r="E22" s="72"/>
      <c r="F22" s="72" t="s">
        <v>566</v>
      </c>
      <c r="G22" s="78"/>
    </row>
    <row r="23" spans="1:8">
      <c r="A23" s="77"/>
      <c r="B23" s="73"/>
      <c r="C23" s="72"/>
      <c r="D23" s="73"/>
      <c r="E23" s="72"/>
      <c r="F23" s="72" t="s">
        <v>567</v>
      </c>
      <c r="G23" s="78">
        <f>SUM(G20:G22)</f>
        <v>18.287999999999997</v>
      </c>
    </row>
    <row r="24" spans="1:8">
      <c r="A24" s="77"/>
      <c r="B24" s="73"/>
      <c r="C24" s="72"/>
      <c r="D24" s="73"/>
      <c r="E24" s="72"/>
      <c r="F24" s="72"/>
      <c r="G24" s="78"/>
      <c r="H24" s="208" t="s">
        <v>747</v>
      </c>
    </row>
    <row r="25" spans="1:8" ht="30">
      <c r="A25" s="32" t="s">
        <v>572</v>
      </c>
      <c r="B25" s="15" t="s">
        <v>86</v>
      </c>
      <c r="C25" s="32" t="s">
        <v>1215</v>
      </c>
      <c r="D25" s="15" t="s">
        <v>602</v>
      </c>
      <c r="E25" s="16"/>
      <c r="F25" s="16"/>
      <c r="G25" s="17"/>
    </row>
    <row r="26" spans="1:8" ht="30">
      <c r="A26" s="125" t="s">
        <v>638</v>
      </c>
      <c r="B26" s="120"/>
      <c r="C26" s="121" t="s">
        <v>639</v>
      </c>
      <c r="D26" s="122" t="s">
        <v>563</v>
      </c>
      <c r="E26" s="123">
        <v>1.1100000000000001</v>
      </c>
      <c r="F26" s="124">
        <f>15.05/H14</f>
        <v>7.780592462389496</v>
      </c>
      <c r="G26" s="189">
        <f>E26*F26</f>
        <v>8.6364576332523413</v>
      </c>
    </row>
    <row r="27" spans="1:8" ht="30">
      <c r="A27" s="82" t="s">
        <v>603</v>
      </c>
      <c r="B27" s="65"/>
      <c r="C27" s="69" t="s">
        <v>604</v>
      </c>
      <c r="D27" s="66" t="s">
        <v>563</v>
      </c>
      <c r="E27" s="67">
        <v>0.28000000000000003</v>
      </c>
      <c r="F27" s="68">
        <f>11.98/H14</f>
        <v>6.1934549966396117</v>
      </c>
      <c r="G27" s="189">
        <f t="shared" ref="G27:G33" si="0">E27*F27</f>
        <v>1.7341673990590916</v>
      </c>
    </row>
    <row r="28" spans="1:8" ht="30">
      <c r="A28" s="70" t="s">
        <v>695</v>
      </c>
      <c r="B28" s="143"/>
      <c r="C28" s="72" t="s">
        <v>1171</v>
      </c>
      <c r="D28" s="73" t="s">
        <v>1172</v>
      </c>
      <c r="E28" s="79">
        <f>0.48</f>
        <v>0.48</v>
      </c>
      <c r="F28" s="80">
        <v>62</v>
      </c>
      <c r="G28" s="189">
        <f t="shared" si="0"/>
        <v>29.759999999999998</v>
      </c>
    </row>
    <row r="29" spans="1:8" ht="30">
      <c r="A29" s="70" t="s">
        <v>696</v>
      </c>
      <c r="B29" s="71"/>
      <c r="C29" s="72" t="s">
        <v>1173</v>
      </c>
      <c r="D29" s="73" t="s">
        <v>1172</v>
      </c>
      <c r="E29" s="79">
        <v>3.5999999999999997E-2</v>
      </c>
      <c r="F29" s="80">
        <v>140</v>
      </c>
      <c r="G29" s="189">
        <f t="shared" si="0"/>
        <v>5.04</v>
      </c>
    </row>
    <row r="30" spans="1:8" ht="45">
      <c r="A30" s="77" t="s">
        <v>1217</v>
      </c>
      <c r="B30" s="73"/>
      <c r="C30" s="72" t="s">
        <v>1216</v>
      </c>
      <c r="D30" s="73" t="s">
        <v>602</v>
      </c>
      <c r="E30" s="79">
        <v>0.36</v>
      </c>
      <c r="F30" s="72">
        <v>21.4</v>
      </c>
      <c r="G30" s="189">
        <f t="shared" si="0"/>
        <v>7.7039999999999988</v>
      </c>
    </row>
    <row r="31" spans="1:8" ht="30">
      <c r="A31" s="70" t="s">
        <v>1214</v>
      </c>
      <c r="B31" s="73"/>
      <c r="C31" s="72" t="s">
        <v>1174</v>
      </c>
      <c r="D31" s="73" t="s">
        <v>607</v>
      </c>
      <c r="E31" s="79">
        <v>0.3</v>
      </c>
      <c r="F31" s="72">
        <v>7.39</v>
      </c>
      <c r="G31" s="189">
        <f t="shared" si="0"/>
        <v>2.2169999999999996</v>
      </c>
    </row>
    <row r="32" spans="1:8" ht="30">
      <c r="A32" s="77" t="s">
        <v>699</v>
      </c>
      <c r="B32" s="73"/>
      <c r="C32" s="72" t="s">
        <v>1175</v>
      </c>
      <c r="D32" s="73" t="s">
        <v>1172</v>
      </c>
      <c r="E32" s="79">
        <v>0.06</v>
      </c>
      <c r="F32" s="72">
        <v>95</v>
      </c>
      <c r="G32" s="189">
        <f t="shared" si="0"/>
        <v>5.7</v>
      </c>
    </row>
    <row r="33" spans="1:8" ht="45">
      <c r="A33" s="77" t="s">
        <v>1212</v>
      </c>
      <c r="B33" s="73"/>
      <c r="C33" s="72" t="s">
        <v>1213</v>
      </c>
      <c r="D33" s="73" t="s">
        <v>640</v>
      </c>
      <c r="E33" s="79">
        <v>0.12</v>
      </c>
      <c r="F33" s="72">
        <v>5.63</v>
      </c>
      <c r="G33" s="189">
        <f t="shared" si="0"/>
        <v>0.67559999999999998</v>
      </c>
    </row>
    <row r="34" spans="1:8">
      <c r="A34" s="77"/>
      <c r="B34" s="73"/>
      <c r="C34" s="72"/>
      <c r="D34" s="73"/>
      <c r="E34" s="72"/>
      <c r="F34" s="72"/>
      <c r="G34" s="78"/>
    </row>
    <row r="35" spans="1:8">
      <c r="A35" s="77"/>
      <c r="B35" s="73"/>
      <c r="C35" s="72"/>
      <c r="D35" s="73"/>
      <c r="E35" s="72"/>
      <c r="F35" s="72" t="s">
        <v>564</v>
      </c>
      <c r="G35" s="144">
        <f>SUM(G26:G33)</f>
        <v>61.467225032311433</v>
      </c>
    </row>
    <row r="36" spans="1:8" ht="30">
      <c r="A36" s="77"/>
      <c r="B36" s="73"/>
      <c r="C36" s="72"/>
      <c r="D36" s="73"/>
      <c r="E36" s="72"/>
      <c r="F36" s="72" t="s">
        <v>565</v>
      </c>
      <c r="G36" s="78">
        <f>SUM(G26:G27)*(H14-1)</f>
        <v>9.6892749676885703</v>
      </c>
    </row>
    <row r="37" spans="1:8">
      <c r="A37" s="77"/>
      <c r="B37" s="73"/>
      <c r="C37" s="72"/>
      <c r="D37" s="73"/>
      <c r="E37" s="72"/>
      <c r="F37" s="72" t="s">
        <v>566</v>
      </c>
      <c r="G37" s="78"/>
    </row>
    <row r="38" spans="1:8">
      <c r="A38" s="77"/>
      <c r="B38" s="73"/>
      <c r="C38" s="72"/>
      <c r="D38" s="73"/>
      <c r="E38" s="72"/>
      <c r="F38" s="72" t="s">
        <v>567</v>
      </c>
      <c r="G38" s="144">
        <f>SUM(G35:G37)</f>
        <v>71.156500000000008</v>
      </c>
    </row>
    <row r="39" spans="1:8" ht="15.75">
      <c r="A39" s="142"/>
      <c r="B39" s="59"/>
      <c r="C39" s="59"/>
      <c r="D39" s="59"/>
      <c r="E39" s="59"/>
      <c r="F39" s="59"/>
      <c r="G39" s="60"/>
      <c r="H39" s="208" t="s">
        <v>747</v>
      </c>
    </row>
    <row r="40" spans="1:8">
      <c r="A40" s="32" t="s">
        <v>573</v>
      </c>
      <c r="B40" s="15" t="s">
        <v>90</v>
      </c>
      <c r="C40" s="32" t="s">
        <v>1149</v>
      </c>
      <c r="D40" s="15" t="s">
        <v>602</v>
      </c>
      <c r="E40" s="16"/>
      <c r="F40" s="16"/>
      <c r="G40" s="17"/>
    </row>
    <row r="41" spans="1:8" ht="30">
      <c r="A41" s="82" t="s">
        <v>603</v>
      </c>
      <c r="B41" s="65"/>
      <c r="C41" s="69" t="s">
        <v>604</v>
      </c>
      <c r="D41" s="66" t="s">
        <v>563</v>
      </c>
      <c r="E41" s="67">
        <v>0.3</v>
      </c>
      <c r="F41" s="68">
        <f>11.98/H14</f>
        <v>6.1934549966396117</v>
      </c>
      <c r="G41" s="83">
        <f>E41*F41</f>
        <v>1.8580364989918834</v>
      </c>
    </row>
    <row r="42" spans="1:8">
      <c r="A42" s="82"/>
      <c r="B42" s="65"/>
      <c r="C42" s="69"/>
      <c r="D42" s="66"/>
      <c r="E42" s="67"/>
      <c r="F42" s="68"/>
      <c r="G42" s="83"/>
    </row>
    <row r="43" spans="1:8">
      <c r="A43" s="84"/>
      <c r="B43" s="66"/>
      <c r="C43" s="69"/>
      <c r="D43" s="66"/>
      <c r="E43" s="69"/>
      <c r="F43" s="69" t="s">
        <v>564</v>
      </c>
      <c r="G43" s="85">
        <f>SUM(G41:G41)</f>
        <v>1.8580364989918834</v>
      </c>
    </row>
    <row r="44" spans="1:8" ht="30">
      <c r="A44" s="84"/>
      <c r="B44" s="66"/>
      <c r="C44" s="69"/>
      <c r="D44" s="66"/>
      <c r="E44" s="69"/>
      <c r="F44" s="69" t="s">
        <v>565</v>
      </c>
      <c r="G44" s="86">
        <f>SUM(G41:G41)*(H14-1)</f>
        <v>1.7359635010081165</v>
      </c>
    </row>
    <row r="45" spans="1:8">
      <c r="A45" s="84"/>
      <c r="B45" s="66"/>
      <c r="C45" s="69"/>
      <c r="D45" s="66"/>
      <c r="E45" s="69"/>
      <c r="F45" s="69" t="s">
        <v>566</v>
      </c>
      <c r="G45" s="86"/>
    </row>
    <row r="46" spans="1:8">
      <c r="A46" s="84"/>
      <c r="B46" s="66"/>
      <c r="C46" s="69"/>
      <c r="D46" s="66"/>
      <c r="E46" s="69"/>
      <c r="F46" s="69" t="s">
        <v>567</v>
      </c>
      <c r="G46" s="85">
        <f>SUM(G43:G45)</f>
        <v>3.5939999999999999</v>
      </c>
    </row>
    <row r="47" spans="1:8" ht="15.75">
      <c r="A47" s="42"/>
      <c r="B47" s="30"/>
      <c r="C47" s="30"/>
      <c r="D47" s="30"/>
      <c r="E47" s="30"/>
      <c r="F47" s="30"/>
      <c r="G47" s="31"/>
      <c r="H47" s="208" t="s">
        <v>747</v>
      </c>
    </row>
    <row r="48" spans="1:8" ht="30">
      <c r="A48" s="32" t="s">
        <v>574</v>
      </c>
      <c r="B48" s="15" t="s">
        <v>91</v>
      </c>
      <c r="C48" s="32" t="s">
        <v>1150</v>
      </c>
      <c r="D48" s="15" t="s">
        <v>602</v>
      </c>
      <c r="E48" s="16"/>
      <c r="F48" s="16"/>
      <c r="G48" s="17"/>
    </row>
    <row r="49" spans="1:8" ht="30">
      <c r="A49" s="82" t="s">
        <v>658</v>
      </c>
      <c r="B49" s="65"/>
      <c r="C49" s="69" t="s">
        <v>608</v>
      </c>
      <c r="D49" s="66" t="s">
        <v>563</v>
      </c>
      <c r="E49" s="67">
        <v>0.4</v>
      </c>
      <c r="F49" s="68">
        <f>12.69/H14</f>
        <v>6.5605128470247633</v>
      </c>
      <c r="G49" s="83">
        <f>E49*F49</f>
        <v>2.6242051388099057</v>
      </c>
    </row>
    <row r="50" spans="1:8" ht="30">
      <c r="A50" s="82" t="s">
        <v>613</v>
      </c>
      <c r="B50" s="65"/>
      <c r="C50" s="69" t="s">
        <v>609</v>
      </c>
      <c r="D50" s="66" t="s">
        <v>563</v>
      </c>
      <c r="E50" s="67">
        <v>0.2</v>
      </c>
      <c r="F50" s="68">
        <f>18.5/H14</f>
        <v>9.5641834255286149</v>
      </c>
      <c r="G50" s="83">
        <f>E50*F50</f>
        <v>1.912836685105723</v>
      </c>
    </row>
    <row r="51" spans="1:8" ht="30">
      <c r="A51" s="82" t="s">
        <v>701</v>
      </c>
      <c r="B51" s="66"/>
      <c r="C51" s="69" t="s">
        <v>1176</v>
      </c>
      <c r="D51" s="66" t="s">
        <v>606</v>
      </c>
      <c r="E51" s="67">
        <v>0.08</v>
      </c>
      <c r="F51" s="68">
        <v>82</v>
      </c>
      <c r="G51" s="83">
        <f>E51*F51</f>
        <v>6.5600000000000005</v>
      </c>
    </row>
    <row r="52" spans="1:8" ht="30">
      <c r="A52" s="84" t="s">
        <v>702</v>
      </c>
      <c r="B52" s="66"/>
      <c r="C52" s="69" t="s">
        <v>1177</v>
      </c>
      <c r="D52" s="66" t="s">
        <v>612</v>
      </c>
      <c r="E52" s="67">
        <v>2</v>
      </c>
      <c r="F52" s="68">
        <v>15</v>
      </c>
      <c r="G52" s="83">
        <f>E52*F52</f>
        <v>30</v>
      </c>
    </row>
    <row r="53" spans="1:8">
      <c r="A53" s="84"/>
      <c r="B53" s="66"/>
      <c r="C53" s="69"/>
      <c r="D53" s="66"/>
      <c r="E53" s="69"/>
      <c r="F53" s="69"/>
      <c r="G53" s="86"/>
    </row>
    <row r="54" spans="1:8">
      <c r="A54" s="84"/>
      <c r="B54" s="66"/>
      <c r="C54" s="69"/>
      <c r="D54" s="66"/>
      <c r="E54" s="69"/>
      <c r="F54" s="69" t="s">
        <v>564</v>
      </c>
      <c r="G54" s="85">
        <f>SUM(G49:G52)</f>
        <v>41.097041823915632</v>
      </c>
    </row>
    <row r="55" spans="1:8" ht="30">
      <c r="A55" s="84"/>
      <c r="B55" s="66"/>
      <c r="C55" s="69"/>
      <c r="D55" s="66"/>
      <c r="E55" s="69"/>
      <c r="F55" s="69" t="s">
        <v>565</v>
      </c>
      <c r="G55" s="86">
        <f>SUM(G49:G50)*(H14-1)</f>
        <v>4.2389581760843713</v>
      </c>
    </row>
    <row r="56" spans="1:8">
      <c r="A56" s="84"/>
      <c r="B56" s="66"/>
      <c r="C56" s="69"/>
      <c r="D56" s="66"/>
      <c r="E56" s="69"/>
      <c r="F56" s="69" t="s">
        <v>566</v>
      </c>
      <c r="G56" s="86"/>
    </row>
    <row r="57" spans="1:8">
      <c r="A57" s="84"/>
      <c r="B57" s="66"/>
      <c r="C57" s="69"/>
      <c r="D57" s="66"/>
      <c r="E57" s="69"/>
      <c r="F57" s="69" t="s">
        <v>567</v>
      </c>
      <c r="G57" s="85">
        <f>SUM(G54:G56)</f>
        <v>45.336000000000006</v>
      </c>
    </row>
    <row r="58" spans="1:8">
      <c r="A58" s="43"/>
      <c r="B58" s="44"/>
      <c r="C58" s="45"/>
      <c r="D58" s="44"/>
      <c r="E58" s="45"/>
      <c r="F58" s="45"/>
      <c r="G58" s="46"/>
      <c r="H58" s="208" t="s">
        <v>747</v>
      </c>
    </row>
    <row r="59" spans="1:8">
      <c r="A59" s="32" t="s">
        <v>735</v>
      </c>
      <c r="B59" s="15" t="s">
        <v>92</v>
      </c>
      <c r="C59" s="32" t="s">
        <v>1151</v>
      </c>
      <c r="D59" s="15" t="s">
        <v>602</v>
      </c>
      <c r="E59" s="16"/>
      <c r="F59" s="16"/>
      <c r="G59" s="17"/>
    </row>
    <row r="60" spans="1:8" ht="30">
      <c r="A60" s="125" t="s">
        <v>746</v>
      </c>
      <c r="B60" s="120"/>
      <c r="C60" s="121" t="s">
        <v>639</v>
      </c>
      <c r="D60" s="122" t="s">
        <v>563</v>
      </c>
      <c r="E60" s="67">
        <v>1</v>
      </c>
      <c r="F60" s="68">
        <f>15.05/H14</f>
        <v>7.780592462389496</v>
      </c>
      <c r="G60" s="83">
        <f>E60*F60</f>
        <v>7.780592462389496</v>
      </c>
    </row>
    <row r="61" spans="1:8" ht="30">
      <c r="A61" s="82" t="s">
        <v>603</v>
      </c>
      <c r="B61" s="65"/>
      <c r="C61" s="69" t="s">
        <v>604</v>
      </c>
      <c r="D61" s="66" t="s">
        <v>563</v>
      </c>
      <c r="E61" s="67">
        <v>2</v>
      </c>
      <c r="F61" s="68">
        <f>11.98/H14</f>
        <v>6.1934549966396117</v>
      </c>
      <c r="G61" s="83">
        <f>E61*F61</f>
        <v>12.386909993279223</v>
      </c>
    </row>
    <row r="62" spans="1:8" ht="30">
      <c r="A62" s="70" t="s">
        <v>695</v>
      </c>
      <c r="B62" s="143"/>
      <c r="C62" s="72" t="s">
        <v>1171</v>
      </c>
      <c r="D62" s="66" t="s">
        <v>1172</v>
      </c>
      <c r="E62" s="67">
        <v>0.05</v>
      </c>
      <c r="F62" s="68">
        <v>62</v>
      </c>
      <c r="G62" s="83">
        <f>E62*F62</f>
        <v>3.1</v>
      </c>
    </row>
    <row r="63" spans="1:8" ht="30">
      <c r="A63" s="181" t="s">
        <v>737</v>
      </c>
      <c r="B63" s="182"/>
      <c r="C63" s="183" t="s">
        <v>1178</v>
      </c>
      <c r="D63" s="180" t="s">
        <v>607</v>
      </c>
      <c r="E63" s="184">
        <v>0.1</v>
      </c>
      <c r="F63" s="185">
        <v>8</v>
      </c>
      <c r="G63" s="83">
        <f>E63*F63</f>
        <v>0.8</v>
      </c>
    </row>
    <row r="64" spans="1:8" ht="30">
      <c r="A64" s="77" t="s">
        <v>699</v>
      </c>
      <c r="B64" s="73"/>
      <c r="C64" s="72" t="s">
        <v>1175</v>
      </c>
      <c r="D64" s="73" t="s">
        <v>1172</v>
      </c>
      <c r="E64" s="67">
        <v>0.14000000000000001</v>
      </c>
      <c r="F64" s="68">
        <v>95</v>
      </c>
      <c r="G64" s="87">
        <f>E64*F64</f>
        <v>13.3</v>
      </c>
    </row>
    <row r="65" spans="1:8">
      <c r="A65" s="84"/>
      <c r="B65" s="66"/>
      <c r="C65" s="69"/>
      <c r="D65" s="66"/>
      <c r="E65" s="69"/>
      <c r="F65" s="69"/>
      <c r="G65" s="86"/>
    </row>
    <row r="66" spans="1:8">
      <c r="A66" s="84"/>
      <c r="B66" s="66"/>
      <c r="C66" s="69"/>
      <c r="D66" s="66"/>
      <c r="E66" s="69"/>
      <c r="F66" s="69" t="s">
        <v>564</v>
      </c>
      <c r="G66" s="85">
        <f>SUM(G60:G64)</f>
        <v>37.367502455668721</v>
      </c>
    </row>
    <row r="67" spans="1:8" ht="30">
      <c r="A67" s="84"/>
      <c r="B67" s="66"/>
      <c r="C67" s="69"/>
      <c r="D67" s="66"/>
      <c r="E67" s="69"/>
      <c r="F67" s="69" t="s">
        <v>565</v>
      </c>
      <c r="G67" s="86">
        <f>SUM(G60:G61)*(H14-1)</f>
        <v>18.84249754433128</v>
      </c>
    </row>
    <row r="68" spans="1:8">
      <c r="A68" s="84"/>
      <c r="B68" s="66"/>
      <c r="C68" s="69"/>
      <c r="D68" s="66"/>
      <c r="E68" s="69"/>
      <c r="F68" s="69" t="s">
        <v>566</v>
      </c>
      <c r="G68" s="86"/>
    </row>
    <row r="69" spans="1:8">
      <c r="A69" s="84"/>
      <c r="B69" s="66"/>
      <c r="C69" s="69"/>
      <c r="D69" s="66"/>
      <c r="E69" s="69"/>
      <c r="F69" s="69" t="s">
        <v>567</v>
      </c>
      <c r="G69" s="85">
        <f>SUM(G66:G68)</f>
        <v>56.21</v>
      </c>
    </row>
    <row r="70" spans="1:8">
      <c r="A70" s="43"/>
      <c r="B70" s="44"/>
      <c r="C70" s="45"/>
      <c r="D70" s="44"/>
      <c r="E70" s="45"/>
      <c r="F70" s="45"/>
      <c r="G70" s="46"/>
      <c r="H70" s="208" t="s">
        <v>747</v>
      </c>
    </row>
    <row r="71" spans="1:8">
      <c r="A71" s="33" t="s">
        <v>580</v>
      </c>
      <c r="B71" s="47" t="s">
        <v>77</v>
      </c>
      <c r="C71" s="33" t="s">
        <v>1153</v>
      </c>
      <c r="D71" s="15" t="s">
        <v>602</v>
      </c>
      <c r="E71" s="16"/>
      <c r="F71" s="16"/>
      <c r="G71" s="17"/>
    </row>
    <row r="72" spans="1:8" ht="30">
      <c r="A72" s="88" t="s">
        <v>658</v>
      </c>
      <c r="B72" s="71"/>
      <c r="C72" s="72" t="s">
        <v>608</v>
      </c>
      <c r="D72" s="73" t="s">
        <v>563</v>
      </c>
      <c r="E72" s="79">
        <v>0.75</v>
      </c>
      <c r="F72" s="74">
        <f>12.69/H14</f>
        <v>6.5605128470247633</v>
      </c>
      <c r="G72" s="89">
        <f>E72*F72</f>
        <v>4.9203846352685723</v>
      </c>
    </row>
    <row r="73" spans="1:8" ht="30">
      <c r="A73" s="88" t="s">
        <v>613</v>
      </c>
      <c r="B73" s="73"/>
      <c r="C73" s="72" t="s">
        <v>609</v>
      </c>
      <c r="D73" s="73" t="s">
        <v>563</v>
      </c>
      <c r="E73" s="79">
        <v>1.3</v>
      </c>
      <c r="F73" s="76">
        <f>18.5/H14</f>
        <v>9.5641834255286149</v>
      </c>
      <c r="G73" s="89">
        <f>E73*F73</f>
        <v>12.4334384531872</v>
      </c>
    </row>
    <row r="74" spans="1:8" ht="30">
      <c r="A74" s="88" t="s">
        <v>703</v>
      </c>
      <c r="B74" s="71"/>
      <c r="C74" s="72" t="s">
        <v>1179</v>
      </c>
      <c r="D74" s="50" t="s">
        <v>602</v>
      </c>
      <c r="E74" s="79">
        <v>1</v>
      </c>
      <c r="F74" s="80">
        <v>152</v>
      </c>
      <c r="G74" s="89">
        <f>E74*F74</f>
        <v>152</v>
      </c>
    </row>
    <row r="75" spans="1:8">
      <c r="A75" s="63"/>
      <c r="B75" s="52"/>
      <c r="C75" s="51"/>
      <c r="D75" s="52"/>
      <c r="E75" s="51"/>
      <c r="F75" s="51"/>
      <c r="G75" s="56"/>
    </row>
    <row r="76" spans="1:8">
      <c r="A76" s="25"/>
      <c r="B76" s="21"/>
      <c r="C76" s="20"/>
      <c r="D76" s="21"/>
      <c r="E76" s="20"/>
      <c r="F76" s="20" t="s">
        <v>564</v>
      </c>
      <c r="G76" s="27">
        <f>SUM(G72:G74)</f>
        <v>169.35382308845578</v>
      </c>
    </row>
    <row r="77" spans="1:8" ht="30">
      <c r="A77" s="25"/>
      <c r="B77" s="21"/>
      <c r="C77" s="20"/>
      <c r="D77" s="21"/>
      <c r="E77" s="20"/>
      <c r="F77" s="20" t="s">
        <v>565</v>
      </c>
      <c r="G77" s="28">
        <f>SUM(G72:G73)*0.9236</f>
        <v>16.02799100449775</v>
      </c>
    </row>
    <row r="78" spans="1:8">
      <c r="A78" s="25"/>
      <c r="B78" s="21"/>
      <c r="C78" s="20"/>
      <c r="D78" s="21"/>
      <c r="E78" s="20"/>
      <c r="F78" s="20" t="s">
        <v>566</v>
      </c>
      <c r="G78" s="28"/>
    </row>
    <row r="79" spans="1:8">
      <c r="A79" s="25"/>
      <c r="B79" s="21"/>
      <c r="C79" s="20"/>
      <c r="D79" s="21"/>
      <c r="E79" s="20"/>
      <c r="F79" s="20" t="s">
        <v>567</v>
      </c>
      <c r="G79" s="27">
        <f>SUM(G76:G78)</f>
        <v>185.38181409295353</v>
      </c>
    </row>
    <row r="80" spans="1:8" ht="15.75">
      <c r="A80" s="29"/>
      <c r="B80" s="30"/>
      <c r="C80" s="30"/>
      <c r="D80" s="30"/>
      <c r="E80" s="30"/>
      <c r="F80" s="30"/>
      <c r="G80" s="31"/>
      <c r="H80" s="208" t="s">
        <v>747</v>
      </c>
    </row>
    <row r="81" spans="1:7" ht="45.75" customHeight="1">
      <c r="A81" s="33" t="s">
        <v>582</v>
      </c>
      <c r="B81" s="47" t="s">
        <v>78</v>
      </c>
      <c r="C81" s="33" t="s">
        <v>1154</v>
      </c>
      <c r="D81" s="15" t="s">
        <v>602</v>
      </c>
      <c r="E81" s="16"/>
      <c r="F81" s="16"/>
      <c r="G81" s="17"/>
    </row>
    <row r="82" spans="1:7" ht="45.75" customHeight="1">
      <c r="A82" s="88" t="s">
        <v>658</v>
      </c>
      <c r="B82" s="71"/>
      <c r="C82" s="72" t="s">
        <v>608</v>
      </c>
      <c r="D82" s="73" t="s">
        <v>563</v>
      </c>
      <c r="E82" s="67">
        <v>1.3</v>
      </c>
      <c r="F82" s="74">
        <f>12.69/H14</f>
        <v>6.5605128470247633</v>
      </c>
      <c r="G82" s="89">
        <f>E82*F82</f>
        <v>8.5286667011321935</v>
      </c>
    </row>
    <row r="83" spans="1:7" ht="45.75" customHeight="1">
      <c r="A83" s="88" t="s">
        <v>613</v>
      </c>
      <c r="B83" s="73"/>
      <c r="C83" s="72" t="s">
        <v>609</v>
      </c>
      <c r="D83" s="73" t="s">
        <v>563</v>
      </c>
      <c r="E83" s="67">
        <v>1.3</v>
      </c>
      <c r="F83" s="76">
        <f>18.5/H14</f>
        <v>9.5641834255286149</v>
      </c>
      <c r="G83" s="89">
        <f t="shared" ref="G83:G92" si="1">E83*F83</f>
        <v>12.4334384531872</v>
      </c>
    </row>
    <row r="84" spans="1:7" ht="45.75" customHeight="1">
      <c r="A84" s="88" t="s">
        <v>692</v>
      </c>
      <c r="B84" s="73"/>
      <c r="C84" s="72" t="s">
        <v>1180</v>
      </c>
      <c r="D84" s="73" t="s">
        <v>616</v>
      </c>
      <c r="E84" s="67">
        <v>0.92</v>
      </c>
      <c r="F84" s="76">
        <v>32.75</v>
      </c>
      <c r="G84" s="89">
        <f t="shared" si="1"/>
        <v>30.130000000000003</v>
      </c>
    </row>
    <row r="85" spans="1:7" ht="45.75" customHeight="1">
      <c r="A85" s="88" t="s">
        <v>693</v>
      </c>
      <c r="B85" s="73"/>
      <c r="C85" s="72" t="s">
        <v>1181</v>
      </c>
      <c r="D85" s="73" t="s">
        <v>619</v>
      </c>
      <c r="E85" s="67">
        <v>9.5999999999999992E-3</v>
      </c>
      <c r="F85" s="76">
        <v>22.15</v>
      </c>
      <c r="G85" s="89">
        <f t="shared" si="1"/>
        <v>0.21263999999999997</v>
      </c>
    </row>
    <row r="86" spans="1:7" ht="45.75" customHeight="1">
      <c r="A86" s="88" t="s">
        <v>694</v>
      </c>
      <c r="B86" s="73"/>
      <c r="C86" s="72" t="s">
        <v>1182</v>
      </c>
      <c r="D86" s="73" t="s">
        <v>619</v>
      </c>
      <c r="E86" s="67">
        <v>7.9899999999999999E-2</v>
      </c>
      <c r="F86" s="76">
        <v>22.15</v>
      </c>
      <c r="G86" s="89">
        <f t="shared" si="1"/>
        <v>1.7697849999999999</v>
      </c>
    </row>
    <row r="87" spans="1:7" ht="45.75" customHeight="1">
      <c r="A87" s="88" t="s">
        <v>622</v>
      </c>
      <c r="B87" s="73"/>
      <c r="C87" s="72" t="s">
        <v>1183</v>
      </c>
      <c r="D87" s="73" t="s">
        <v>616</v>
      </c>
      <c r="E87" s="67">
        <v>0.49380000000000002</v>
      </c>
      <c r="F87" s="76">
        <v>13.35</v>
      </c>
      <c r="G87" s="89">
        <f t="shared" si="1"/>
        <v>6.5922299999999998</v>
      </c>
    </row>
    <row r="88" spans="1:7" ht="45.75" customHeight="1">
      <c r="A88" s="88" t="s">
        <v>624</v>
      </c>
      <c r="B88" s="73"/>
      <c r="C88" s="72" t="s">
        <v>1184</v>
      </c>
      <c r="D88" s="73" t="s">
        <v>607</v>
      </c>
      <c r="E88" s="67">
        <v>0.19170000000000001</v>
      </c>
      <c r="F88" s="76">
        <v>3.75</v>
      </c>
      <c r="G88" s="89">
        <f t="shared" si="1"/>
        <v>0.71887500000000004</v>
      </c>
    </row>
    <row r="89" spans="1:7" ht="45.75" customHeight="1">
      <c r="A89" s="88" t="s">
        <v>626</v>
      </c>
      <c r="B89" s="73"/>
      <c r="C89" s="72" t="s">
        <v>1185</v>
      </c>
      <c r="D89" s="73" t="s">
        <v>607</v>
      </c>
      <c r="E89" s="67">
        <v>4.7899999999999998E-2</v>
      </c>
      <c r="F89" s="76">
        <v>7.7</v>
      </c>
      <c r="G89" s="89">
        <f t="shared" si="1"/>
        <v>0.36882999999999999</v>
      </c>
    </row>
    <row r="90" spans="1:7" ht="45.75" customHeight="1">
      <c r="A90" s="88" t="s">
        <v>628</v>
      </c>
      <c r="B90" s="73"/>
      <c r="C90" s="72" t="s">
        <v>1186</v>
      </c>
      <c r="D90" s="73" t="s">
        <v>607</v>
      </c>
      <c r="E90" s="67">
        <v>1</v>
      </c>
      <c r="F90" s="76">
        <v>2.8</v>
      </c>
      <c r="G90" s="89">
        <f t="shared" si="1"/>
        <v>2.8</v>
      </c>
    </row>
    <row r="91" spans="1:7" ht="42" customHeight="1">
      <c r="A91" s="88" t="s">
        <v>630</v>
      </c>
      <c r="B91" s="73"/>
      <c r="C91" s="72" t="s">
        <v>1187</v>
      </c>
      <c r="D91" s="73" t="s">
        <v>616</v>
      </c>
      <c r="E91" s="67">
        <v>0.76600000000000001</v>
      </c>
      <c r="F91" s="76">
        <v>30</v>
      </c>
      <c r="G91" s="89">
        <f t="shared" si="1"/>
        <v>22.98</v>
      </c>
    </row>
    <row r="92" spans="1:7" ht="41.25" customHeight="1">
      <c r="A92" s="88" t="s">
        <v>632</v>
      </c>
      <c r="B92" s="73"/>
      <c r="C92" s="72" t="s">
        <v>1188</v>
      </c>
      <c r="D92" s="73" t="s">
        <v>616</v>
      </c>
      <c r="E92" s="67">
        <v>0.28749999999999998</v>
      </c>
      <c r="F92" s="76">
        <v>25</v>
      </c>
      <c r="G92" s="89">
        <f t="shared" si="1"/>
        <v>7.1874999999999991</v>
      </c>
    </row>
    <row r="93" spans="1:7" ht="41.25" customHeight="1">
      <c r="A93" s="110"/>
      <c r="B93" s="106"/>
      <c r="C93" s="108"/>
      <c r="D93" s="106"/>
      <c r="E93" s="108"/>
      <c r="F93" s="111"/>
      <c r="G93" s="112"/>
    </row>
    <row r="94" spans="1:7" ht="32.25" customHeight="1">
      <c r="A94" s="90"/>
      <c r="B94" s="73"/>
      <c r="C94" s="72"/>
      <c r="D94" s="73"/>
      <c r="E94" s="72"/>
      <c r="F94" s="72" t="s">
        <v>564</v>
      </c>
      <c r="G94" s="91">
        <f>SUM(G82:G92)</f>
        <v>93.721965154319392</v>
      </c>
    </row>
    <row r="95" spans="1:7" ht="30">
      <c r="A95" s="90"/>
      <c r="B95" s="73"/>
      <c r="C95" s="72"/>
      <c r="D95" s="73"/>
      <c r="E95" s="72"/>
      <c r="F95" s="72" t="s">
        <v>565</v>
      </c>
      <c r="G95" s="91">
        <f>(G82+G83)*(H14-1)</f>
        <v>19.584894845680608</v>
      </c>
    </row>
    <row r="96" spans="1:7">
      <c r="A96" s="90"/>
      <c r="B96" s="73"/>
      <c r="C96" s="72"/>
      <c r="D96" s="73"/>
      <c r="E96" s="72"/>
      <c r="F96" s="72" t="s">
        <v>566</v>
      </c>
      <c r="G96" s="91">
        <f>(G95+G94)*H15</f>
        <v>34.569922985999995</v>
      </c>
    </row>
    <row r="97" spans="1:8">
      <c r="A97" s="90"/>
      <c r="B97" s="73"/>
      <c r="C97" s="72"/>
      <c r="D97" s="73"/>
      <c r="E97" s="72"/>
      <c r="F97" s="72" t="s">
        <v>567</v>
      </c>
      <c r="G97" s="91">
        <f>SUM(G94:G96)</f>
        <v>147.87678298599999</v>
      </c>
    </row>
    <row r="98" spans="1:8" ht="15.75">
      <c r="A98" s="29"/>
      <c r="B98" s="30"/>
      <c r="C98" s="30"/>
      <c r="D98" s="30"/>
      <c r="E98" s="30"/>
      <c r="F98" s="30"/>
      <c r="G98" s="31"/>
      <c r="H98" s="208" t="s">
        <v>747</v>
      </c>
    </row>
    <row r="99" spans="1:8" ht="30">
      <c r="A99" s="33" t="s">
        <v>583</v>
      </c>
      <c r="B99" s="47" t="s">
        <v>79</v>
      </c>
      <c r="C99" s="33" t="s">
        <v>1155</v>
      </c>
      <c r="D99" s="15" t="s">
        <v>602</v>
      </c>
      <c r="E99" s="16"/>
      <c r="F99" s="16"/>
      <c r="G99" s="17"/>
    </row>
    <row r="100" spans="1:8" ht="30">
      <c r="A100" s="88" t="s">
        <v>658</v>
      </c>
      <c r="B100" s="71"/>
      <c r="C100" s="72" t="s">
        <v>608</v>
      </c>
      <c r="D100" s="73" t="s">
        <v>563</v>
      </c>
      <c r="E100" s="67">
        <v>0.75</v>
      </c>
      <c r="F100" s="68">
        <f>11.98/H14</f>
        <v>6.1934549966396117</v>
      </c>
      <c r="G100" s="75">
        <f>E100*F100</f>
        <v>4.6450912474797086</v>
      </c>
    </row>
    <row r="101" spans="1:8" ht="30">
      <c r="A101" s="70" t="s">
        <v>613</v>
      </c>
      <c r="B101" s="73"/>
      <c r="C101" s="72" t="s">
        <v>609</v>
      </c>
      <c r="D101" s="73" t="s">
        <v>563</v>
      </c>
      <c r="E101" s="67">
        <v>0.75</v>
      </c>
      <c r="F101" s="76">
        <f>18.5/H14</f>
        <v>9.5641834255286149</v>
      </c>
      <c r="G101" s="75">
        <f>E101*F101</f>
        <v>7.1731375691464612</v>
      </c>
    </row>
    <row r="102" spans="1:8" ht="30">
      <c r="A102" s="70" t="s">
        <v>635</v>
      </c>
      <c r="B102" s="73"/>
      <c r="C102" s="72" t="s">
        <v>1155</v>
      </c>
      <c r="D102" s="73" t="s">
        <v>602</v>
      </c>
      <c r="E102" s="67">
        <v>1</v>
      </c>
      <c r="F102" s="76">
        <v>68</v>
      </c>
      <c r="G102" s="75">
        <f>E102*F102</f>
        <v>68</v>
      </c>
    </row>
    <row r="103" spans="1:8">
      <c r="A103" s="110"/>
      <c r="B103" s="106"/>
      <c r="C103" s="108"/>
      <c r="D103" s="106"/>
      <c r="E103" s="108"/>
      <c r="F103" s="111"/>
      <c r="G103" s="112"/>
    </row>
    <row r="104" spans="1:8">
      <c r="A104" s="77"/>
      <c r="B104" s="73"/>
      <c r="C104" s="72"/>
      <c r="D104" s="73"/>
      <c r="E104" s="72"/>
      <c r="F104" s="72" t="s">
        <v>564</v>
      </c>
      <c r="G104" s="78">
        <f>SUM(G100:G102)</f>
        <v>79.818228816626174</v>
      </c>
    </row>
    <row r="105" spans="1:8" ht="30">
      <c r="A105" s="77"/>
      <c r="B105" s="73"/>
      <c r="C105" s="72"/>
      <c r="D105" s="73"/>
      <c r="E105" s="72"/>
      <c r="F105" s="72" t="s">
        <v>565</v>
      </c>
      <c r="G105" s="78">
        <f>(G100+G101)*(H14-1)</f>
        <v>11.041771183373831</v>
      </c>
    </row>
    <row r="106" spans="1:8">
      <c r="A106" s="77"/>
      <c r="B106" s="73"/>
      <c r="C106" s="72"/>
      <c r="D106" s="73"/>
      <c r="E106" s="72"/>
      <c r="F106" s="72" t="s">
        <v>566</v>
      </c>
      <c r="G106" s="78"/>
    </row>
    <row r="107" spans="1:8">
      <c r="A107" s="77"/>
      <c r="B107" s="73"/>
      <c r="C107" s="72"/>
      <c r="D107" s="73"/>
      <c r="E107" s="72"/>
      <c r="F107" s="72" t="s">
        <v>567</v>
      </c>
      <c r="G107" s="78">
        <f>SUM(G104:G106)</f>
        <v>90.86</v>
      </c>
    </row>
    <row r="108" spans="1:8">
      <c r="A108" s="77"/>
      <c r="B108" s="73"/>
      <c r="C108" s="72"/>
      <c r="D108" s="73"/>
      <c r="E108" s="72"/>
      <c r="F108" s="72"/>
      <c r="G108" s="78"/>
      <c r="H108" s="208" t="s">
        <v>747</v>
      </c>
    </row>
    <row r="109" spans="1:8" ht="30">
      <c r="A109" s="33" t="s">
        <v>584</v>
      </c>
      <c r="B109" s="47" t="s">
        <v>227</v>
      </c>
      <c r="C109" s="33" t="s">
        <v>1156</v>
      </c>
      <c r="D109" s="15" t="s">
        <v>602</v>
      </c>
      <c r="E109" s="16"/>
      <c r="F109" s="16"/>
      <c r="G109" s="17"/>
    </row>
    <row r="110" spans="1:8" ht="30">
      <c r="A110" s="88" t="s">
        <v>658</v>
      </c>
      <c r="B110" s="71"/>
      <c r="C110" s="72" t="s">
        <v>608</v>
      </c>
      <c r="D110" s="73" t="s">
        <v>563</v>
      </c>
      <c r="E110" s="67">
        <v>2</v>
      </c>
      <c r="F110" s="74">
        <f>12.69/H14</f>
        <v>6.5605128470247633</v>
      </c>
      <c r="G110" s="89">
        <f>E110*F110</f>
        <v>13.121025694049527</v>
      </c>
    </row>
    <row r="111" spans="1:8" ht="30">
      <c r="A111" s="88" t="s">
        <v>613</v>
      </c>
      <c r="B111" s="73"/>
      <c r="C111" s="72" t="s">
        <v>609</v>
      </c>
      <c r="D111" s="73" t="s">
        <v>563</v>
      </c>
      <c r="E111" s="67">
        <v>2</v>
      </c>
      <c r="F111" s="76">
        <f>18.5/H14</f>
        <v>9.5641834255286149</v>
      </c>
      <c r="G111" s="89">
        <f>E111*F111</f>
        <v>19.12836685105723</v>
      </c>
    </row>
    <row r="112" spans="1:8" ht="30">
      <c r="A112" s="88" t="s">
        <v>614</v>
      </c>
      <c r="B112" s="73"/>
      <c r="C112" s="72" t="s">
        <v>1180</v>
      </c>
      <c r="D112" s="73" t="s">
        <v>616</v>
      </c>
      <c r="E112" s="67">
        <v>0.92</v>
      </c>
      <c r="F112" s="76">
        <v>32.75</v>
      </c>
      <c r="G112" s="89">
        <f t="shared" ref="G112:G121" si="2">E112*F112</f>
        <v>30.130000000000003</v>
      </c>
    </row>
    <row r="113" spans="1:8" ht="30">
      <c r="A113" s="88" t="s">
        <v>617</v>
      </c>
      <c r="B113" s="73"/>
      <c r="C113" s="72" t="s">
        <v>1181</v>
      </c>
      <c r="D113" s="73" t="s">
        <v>619</v>
      </c>
      <c r="E113" s="67">
        <v>9.5999999999999992E-3</v>
      </c>
      <c r="F113" s="76">
        <v>22.15</v>
      </c>
      <c r="G113" s="89">
        <f t="shared" si="2"/>
        <v>0.21263999999999997</v>
      </c>
    </row>
    <row r="114" spans="1:8" ht="30">
      <c r="A114" s="88" t="s">
        <v>620</v>
      </c>
      <c r="B114" s="73"/>
      <c r="C114" s="72" t="s">
        <v>1182</v>
      </c>
      <c r="D114" s="73" t="s">
        <v>619</v>
      </c>
      <c r="E114" s="67">
        <v>7.9899999999999999E-2</v>
      </c>
      <c r="F114" s="76">
        <v>22.15</v>
      </c>
      <c r="G114" s="89">
        <f t="shared" si="2"/>
        <v>1.7697849999999999</v>
      </c>
    </row>
    <row r="115" spans="1:8" ht="30">
      <c r="A115" s="88" t="s">
        <v>622</v>
      </c>
      <c r="B115" s="73"/>
      <c r="C115" s="72" t="s">
        <v>1183</v>
      </c>
      <c r="D115" s="73" t="s">
        <v>616</v>
      </c>
      <c r="E115" s="67">
        <v>0.49380000000000002</v>
      </c>
      <c r="F115" s="76">
        <v>13.35</v>
      </c>
      <c r="G115" s="89">
        <f t="shared" si="2"/>
        <v>6.5922299999999998</v>
      </c>
    </row>
    <row r="116" spans="1:8" ht="30">
      <c r="A116" s="88" t="s">
        <v>624</v>
      </c>
      <c r="B116" s="73"/>
      <c r="C116" s="72" t="s">
        <v>1184</v>
      </c>
      <c r="D116" s="73" t="s">
        <v>607</v>
      </c>
      <c r="E116" s="67">
        <v>0.19170000000000001</v>
      </c>
      <c r="F116" s="76">
        <v>3.75</v>
      </c>
      <c r="G116" s="89">
        <f t="shared" si="2"/>
        <v>0.71887500000000004</v>
      </c>
    </row>
    <row r="117" spans="1:8" ht="30">
      <c r="A117" s="88" t="s">
        <v>626</v>
      </c>
      <c r="B117" s="73"/>
      <c r="C117" s="72" t="s">
        <v>1185</v>
      </c>
      <c r="D117" s="73" t="s">
        <v>607</v>
      </c>
      <c r="E117" s="67">
        <v>4.7899999999999998E-2</v>
      </c>
      <c r="F117" s="76">
        <v>7.7</v>
      </c>
      <c r="G117" s="89">
        <f t="shared" si="2"/>
        <v>0.36882999999999999</v>
      </c>
    </row>
    <row r="118" spans="1:8" ht="30">
      <c r="A118" s="88" t="s">
        <v>628</v>
      </c>
      <c r="B118" s="73"/>
      <c r="C118" s="72" t="s">
        <v>1186</v>
      </c>
      <c r="D118" s="73" t="s">
        <v>607</v>
      </c>
      <c r="E118" s="67">
        <v>1</v>
      </c>
      <c r="F118" s="76">
        <v>2.8</v>
      </c>
      <c r="G118" s="89">
        <f t="shared" si="2"/>
        <v>2.8</v>
      </c>
    </row>
    <row r="119" spans="1:8" ht="30">
      <c r="A119" s="88" t="s">
        <v>630</v>
      </c>
      <c r="B119" s="73"/>
      <c r="C119" s="72" t="s">
        <v>1187</v>
      </c>
      <c r="D119" s="73" t="s">
        <v>616</v>
      </c>
      <c r="E119" s="67">
        <v>0.76600000000000001</v>
      </c>
      <c r="F119" s="76">
        <v>30</v>
      </c>
      <c r="G119" s="89">
        <f t="shared" si="2"/>
        <v>22.98</v>
      </c>
    </row>
    <row r="120" spans="1:8" ht="30">
      <c r="A120" s="88" t="s">
        <v>632</v>
      </c>
      <c r="B120" s="73"/>
      <c r="C120" s="72" t="s">
        <v>1188</v>
      </c>
      <c r="D120" s="73" t="s">
        <v>616</v>
      </c>
      <c r="E120" s="67">
        <v>0.28749999999999998</v>
      </c>
      <c r="F120" s="76">
        <v>25</v>
      </c>
      <c r="G120" s="89">
        <f t="shared" si="2"/>
        <v>7.1874999999999991</v>
      </c>
    </row>
    <row r="121" spans="1:8" ht="30">
      <c r="A121" s="92" t="s">
        <v>642</v>
      </c>
      <c r="B121" s="94"/>
      <c r="C121" s="93" t="s">
        <v>1189</v>
      </c>
      <c r="D121" s="94" t="s">
        <v>619</v>
      </c>
      <c r="E121" s="67">
        <v>7.0000000000000007E-2</v>
      </c>
      <c r="F121" s="96">
        <v>219.8</v>
      </c>
      <c r="G121" s="89">
        <f t="shared" si="2"/>
        <v>15.386000000000003</v>
      </c>
    </row>
    <row r="122" spans="1:8">
      <c r="A122" s="110"/>
      <c r="B122" s="106"/>
      <c r="C122" s="108"/>
      <c r="D122" s="106"/>
      <c r="E122" s="108"/>
      <c r="F122" s="111"/>
      <c r="G122" s="112"/>
    </row>
    <row r="123" spans="1:8">
      <c r="A123" s="90"/>
      <c r="B123" s="73"/>
      <c r="C123" s="72"/>
      <c r="D123" s="73"/>
      <c r="E123" s="72"/>
      <c r="F123" s="72" t="s">
        <v>564</v>
      </c>
      <c r="G123" s="91">
        <f>SUM(G110:G121)</f>
        <v>120.39525254510676</v>
      </c>
    </row>
    <row r="124" spans="1:8" ht="30">
      <c r="A124" s="90"/>
      <c r="B124" s="73"/>
      <c r="C124" s="72"/>
      <c r="D124" s="73"/>
      <c r="E124" s="72"/>
      <c r="F124" s="72" t="s">
        <v>565</v>
      </c>
      <c r="G124" s="91">
        <f>(G110+G111)*(H14-1)</f>
        <v>30.130607454893241</v>
      </c>
    </row>
    <row r="125" spans="1:8">
      <c r="A125" s="90"/>
      <c r="B125" s="73"/>
      <c r="C125" s="72"/>
      <c r="D125" s="73"/>
      <c r="E125" s="72"/>
      <c r="F125" s="72" t="s">
        <v>566</v>
      </c>
      <c r="G125" s="91"/>
    </row>
    <row r="126" spans="1:8">
      <c r="A126" s="90"/>
      <c r="B126" s="73"/>
      <c r="C126" s="72"/>
      <c r="D126" s="73"/>
      <c r="E126" s="72"/>
      <c r="F126" s="72" t="s">
        <v>567</v>
      </c>
      <c r="G126" s="91">
        <f>SUM(G123:G125)</f>
        <v>150.52585999999999</v>
      </c>
    </row>
    <row r="127" spans="1:8" ht="15.75">
      <c r="A127" s="29"/>
      <c r="B127" s="30"/>
      <c r="C127" s="30"/>
      <c r="D127" s="30"/>
      <c r="E127" s="30"/>
      <c r="F127" s="30"/>
      <c r="G127" s="31"/>
      <c r="H127" s="208" t="s">
        <v>747</v>
      </c>
    </row>
    <row r="128" spans="1:8" ht="30">
      <c r="A128" s="33" t="s">
        <v>589</v>
      </c>
      <c r="B128" s="47" t="s">
        <v>57</v>
      </c>
      <c r="C128" s="33" t="s">
        <v>1157</v>
      </c>
      <c r="D128" s="47" t="s">
        <v>590</v>
      </c>
      <c r="E128" s="16"/>
      <c r="F128" s="16"/>
      <c r="G128" s="17"/>
    </row>
    <row r="129" spans="1:8" ht="51.75" customHeight="1">
      <c r="A129" s="18" t="s">
        <v>658</v>
      </c>
      <c r="B129" s="19"/>
      <c r="C129" s="20" t="s">
        <v>608</v>
      </c>
      <c r="D129" s="21" t="s">
        <v>563</v>
      </c>
      <c r="E129" s="22">
        <v>1.5</v>
      </c>
      <c r="F129" s="23">
        <f>12.69/H14</f>
        <v>6.5605128470247633</v>
      </c>
      <c r="G129" s="24">
        <f>E129*F129</f>
        <v>9.8407692705371446</v>
      </c>
    </row>
    <row r="130" spans="1:8" ht="30" customHeight="1">
      <c r="A130" s="82" t="s">
        <v>613</v>
      </c>
      <c r="B130" s="98"/>
      <c r="C130" s="99" t="s">
        <v>609</v>
      </c>
      <c r="D130" s="100" t="s">
        <v>563</v>
      </c>
      <c r="E130" s="101">
        <v>1.5</v>
      </c>
      <c r="F130" s="102">
        <f>18.5/H14</f>
        <v>9.5641834255286149</v>
      </c>
      <c r="G130" s="24">
        <f>E130*F130</f>
        <v>14.346275138292922</v>
      </c>
    </row>
    <row r="131" spans="1:8" ht="30">
      <c r="A131" s="97" t="s">
        <v>706</v>
      </c>
      <c r="B131" s="98"/>
      <c r="C131" s="99" t="s">
        <v>1157</v>
      </c>
      <c r="D131" s="100" t="s">
        <v>590</v>
      </c>
      <c r="E131" s="101">
        <v>1</v>
      </c>
      <c r="F131" s="102">
        <v>230</v>
      </c>
      <c r="G131" s="24">
        <f>E131*F131</f>
        <v>230</v>
      </c>
    </row>
    <row r="132" spans="1:8">
      <c r="A132" s="25"/>
      <c r="B132" s="21"/>
      <c r="C132" s="20"/>
      <c r="D132" s="21"/>
      <c r="E132" s="20"/>
      <c r="F132" s="20"/>
      <c r="G132" s="26"/>
    </row>
    <row r="133" spans="1:8">
      <c r="A133" s="25"/>
      <c r="B133" s="21"/>
      <c r="C133" s="20"/>
      <c r="D133" s="21"/>
      <c r="E133" s="20"/>
      <c r="F133" s="20" t="s">
        <v>564</v>
      </c>
      <c r="G133" s="27">
        <f>SUM(G129:G131)</f>
        <v>254.18704440883008</v>
      </c>
    </row>
    <row r="134" spans="1:8" ht="30">
      <c r="A134" s="25"/>
      <c r="B134" s="21"/>
      <c r="C134" s="20"/>
      <c r="D134" s="21"/>
      <c r="E134" s="20"/>
      <c r="F134" s="20" t="s">
        <v>565</v>
      </c>
      <c r="G134" s="28">
        <f>SUM(G129:G130)*(H14-1)</f>
        <v>22.597955591169931</v>
      </c>
    </row>
    <row r="135" spans="1:8">
      <c r="A135" s="25"/>
      <c r="B135" s="21"/>
      <c r="C135" s="20"/>
      <c r="D135" s="21"/>
      <c r="E135" s="20"/>
      <c r="F135" s="20" t="s">
        <v>566</v>
      </c>
      <c r="G135" s="28"/>
    </row>
    <row r="136" spans="1:8">
      <c r="A136" s="25"/>
      <c r="B136" s="21"/>
      <c r="C136" s="20"/>
      <c r="D136" s="21"/>
      <c r="E136" s="20"/>
      <c r="F136" s="20" t="s">
        <v>567</v>
      </c>
      <c r="G136" s="27">
        <f>SUM(G133:G135)</f>
        <v>276.78500000000003</v>
      </c>
    </row>
    <row r="137" spans="1:8" ht="15.75">
      <c r="A137" s="29"/>
      <c r="B137" s="30"/>
      <c r="C137" s="30"/>
      <c r="D137" s="30"/>
      <c r="E137" s="30"/>
      <c r="F137" s="30"/>
      <c r="G137" s="31"/>
      <c r="H137" s="208" t="s">
        <v>747</v>
      </c>
    </row>
    <row r="138" spans="1:8" ht="30">
      <c r="A138" s="33" t="s">
        <v>1237</v>
      </c>
      <c r="B138" s="47" t="s">
        <v>594</v>
      </c>
      <c r="C138" s="33" t="s">
        <v>750</v>
      </c>
      <c r="D138" s="33" t="s">
        <v>590</v>
      </c>
      <c r="E138" s="16"/>
      <c r="F138" s="16"/>
      <c r="G138" s="17"/>
    </row>
    <row r="139" spans="1:8" ht="30">
      <c r="A139" s="62" t="s">
        <v>660</v>
      </c>
      <c r="B139" s="50"/>
      <c r="C139" s="51" t="s">
        <v>645</v>
      </c>
      <c r="D139" s="73" t="s">
        <v>563</v>
      </c>
      <c r="E139" s="53">
        <v>1</v>
      </c>
      <c r="F139" s="54">
        <f>14.89/H14</f>
        <v>7.6978752003308699</v>
      </c>
      <c r="G139" s="55">
        <f>E139*F139</f>
        <v>7.6978752003308699</v>
      </c>
    </row>
    <row r="140" spans="1:8" ht="30">
      <c r="A140" s="62" t="s">
        <v>1168</v>
      </c>
      <c r="B140" s="195"/>
      <c r="C140" s="51" t="s">
        <v>749</v>
      </c>
      <c r="D140" s="106" t="s">
        <v>590</v>
      </c>
      <c r="E140" s="107">
        <v>1</v>
      </c>
      <c r="F140" s="196">
        <v>207.12</v>
      </c>
      <c r="G140" s="55">
        <f>E140*F140</f>
        <v>207.12</v>
      </c>
    </row>
    <row r="141" spans="1:8">
      <c r="A141" s="105"/>
      <c r="B141" s="106"/>
      <c r="C141" s="104"/>
      <c r="D141" s="106"/>
      <c r="E141" s="107"/>
      <c r="F141" s="108"/>
      <c r="G141" s="109"/>
    </row>
    <row r="142" spans="1:8">
      <c r="A142" s="25"/>
      <c r="B142" s="21"/>
      <c r="C142" s="20"/>
      <c r="D142" s="21"/>
      <c r="E142" s="20"/>
      <c r="F142" s="20" t="s">
        <v>564</v>
      </c>
      <c r="G142" s="27">
        <f>SUM(G139:G140)</f>
        <v>214.81787520033089</v>
      </c>
    </row>
    <row r="143" spans="1:8" ht="30">
      <c r="A143" s="25"/>
      <c r="B143" s="21"/>
      <c r="C143" s="20"/>
      <c r="D143" s="21"/>
      <c r="E143" s="20"/>
      <c r="F143" s="20" t="s">
        <v>565</v>
      </c>
      <c r="G143" s="28">
        <f>(G139)*(H14-1)</f>
        <v>7.1921247996691307</v>
      </c>
    </row>
    <row r="144" spans="1:8">
      <c r="A144" s="25"/>
      <c r="B144" s="21"/>
      <c r="C144" s="20"/>
      <c r="D144" s="21"/>
      <c r="E144" s="20"/>
      <c r="F144" s="20" t="s">
        <v>566</v>
      </c>
      <c r="G144" s="28"/>
    </row>
    <row r="145" spans="1:8">
      <c r="A145" s="25"/>
      <c r="B145" s="21"/>
      <c r="C145" s="20"/>
      <c r="D145" s="21"/>
      <c r="E145" s="20"/>
      <c r="F145" s="20" t="s">
        <v>567</v>
      </c>
      <c r="G145" s="27">
        <f>SUM(G142:G144)</f>
        <v>222.01000000000002</v>
      </c>
    </row>
    <row r="146" spans="1:8" ht="15.75">
      <c r="A146" s="29"/>
      <c r="B146" s="30"/>
      <c r="C146" s="30"/>
      <c r="D146" s="30"/>
      <c r="E146" s="30"/>
      <c r="F146" s="30"/>
      <c r="G146" s="31"/>
      <c r="H146" s="208" t="s">
        <v>747</v>
      </c>
    </row>
    <row r="147" spans="1:8" ht="30">
      <c r="A147" s="33" t="s">
        <v>577</v>
      </c>
      <c r="B147" s="47" t="s">
        <v>597</v>
      </c>
      <c r="C147" s="33" t="s">
        <v>1158</v>
      </c>
      <c r="D147" s="47" t="s">
        <v>1159</v>
      </c>
      <c r="E147" s="16"/>
      <c r="F147" s="16"/>
      <c r="G147" s="17"/>
    </row>
    <row r="148" spans="1:8" ht="30">
      <c r="A148" s="18" t="s">
        <v>660</v>
      </c>
      <c r="B148" s="19"/>
      <c r="C148" s="20" t="s">
        <v>645</v>
      </c>
      <c r="D148" s="66" t="s">
        <v>563</v>
      </c>
      <c r="E148" s="22">
        <v>2</v>
      </c>
      <c r="F148" s="23">
        <f>14.89/$H$14</f>
        <v>7.6978752003308699</v>
      </c>
      <c r="G148" s="24">
        <f>E148*F148</f>
        <v>15.39575040066174</v>
      </c>
    </row>
    <row r="149" spans="1:8" ht="33.75" customHeight="1">
      <c r="A149" s="97" t="s">
        <v>603</v>
      </c>
      <c r="B149" s="98"/>
      <c r="C149" s="99" t="s">
        <v>604</v>
      </c>
      <c r="D149" s="100" t="s">
        <v>563</v>
      </c>
      <c r="E149" s="101">
        <v>0.2</v>
      </c>
      <c r="F149" s="102">
        <f>11.98/$H$14</f>
        <v>6.1934549966396117</v>
      </c>
      <c r="G149" s="24">
        <f>E149*F149</f>
        <v>1.2386909993279225</v>
      </c>
    </row>
    <row r="150" spans="1:8" ht="30">
      <c r="A150" s="97" t="s">
        <v>707</v>
      </c>
      <c r="B150" s="98"/>
      <c r="C150" s="99" t="s">
        <v>1190</v>
      </c>
      <c r="D150" s="100" t="s">
        <v>590</v>
      </c>
      <c r="E150" s="101">
        <v>3</v>
      </c>
      <c r="F150" s="102">
        <v>14.3</v>
      </c>
      <c r="G150" s="24">
        <f>E150*F150</f>
        <v>42.900000000000006</v>
      </c>
    </row>
    <row r="151" spans="1:8" ht="30">
      <c r="A151" s="97" t="s">
        <v>708</v>
      </c>
      <c r="B151" s="98"/>
      <c r="C151" s="99" t="s">
        <v>1191</v>
      </c>
      <c r="D151" s="100" t="s">
        <v>590</v>
      </c>
      <c r="E151" s="101">
        <v>1</v>
      </c>
      <c r="F151" s="102">
        <v>59.8</v>
      </c>
      <c r="G151" s="24">
        <f>E151*F151</f>
        <v>59.8</v>
      </c>
    </row>
    <row r="152" spans="1:8">
      <c r="A152" s="25"/>
      <c r="B152" s="21"/>
      <c r="C152" s="20"/>
      <c r="D152" s="21"/>
      <c r="E152" s="20"/>
      <c r="F152" s="20"/>
      <c r="G152" s="26"/>
    </row>
    <row r="153" spans="1:8">
      <c r="A153" s="25"/>
      <c r="B153" s="21"/>
      <c r="C153" s="20"/>
      <c r="D153" s="21"/>
      <c r="E153" s="20"/>
      <c r="F153" s="20" t="s">
        <v>564</v>
      </c>
      <c r="G153" s="27">
        <f>SUM(G148:G151)</f>
        <v>119.33444139998966</v>
      </c>
    </row>
    <row r="154" spans="1:8" ht="30">
      <c r="A154" s="25"/>
      <c r="B154" s="21"/>
      <c r="C154" s="20"/>
      <c r="D154" s="21"/>
      <c r="E154" s="20"/>
      <c r="F154" s="20" t="s">
        <v>565</v>
      </c>
      <c r="G154" s="28">
        <f>SUM(G148:G149)*(H14-1)</f>
        <v>15.541558600010339</v>
      </c>
    </row>
    <row r="155" spans="1:8">
      <c r="A155" s="25"/>
      <c r="B155" s="21"/>
      <c r="C155" s="20"/>
      <c r="D155" s="21"/>
      <c r="E155" s="20"/>
      <c r="F155" s="20" t="s">
        <v>566</v>
      </c>
      <c r="G155" s="28"/>
    </row>
    <row r="156" spans="1:8">
      <c r="A156" s="25"/>
      <c r="B156" s="21"/>
      <c r="C156" s="20"/>
      <c r="D156" s="21"/>
      <c r="E156" s="20"/>
      <c r="F156" s="20" t="s">
        <v>567</v>
      </c>
      <c r="G156" s="27">
        <f>SUM(G153:G155)</f>
        <v>134.876</v>
      </c>
    </row>
    <row r="157" spans="1:8" ht="15.75">
      <c r="A157" s="29"/>
      <c r="B157" s="30"/>
      <c r="C157" s="30"/>
      <c r="D157" s="48"/>
      <c r="E157" s="30"/>
      <c r="F157" s="30"/>
      <c r="G157" s="31"/>
      <c r="H157" s="208" t="s">
        <v>747</v>
      </c>
    </row>
    <row r="158" spans="1:8">
      <c r="A158" s="33" t="s">
        <v>578</v>
      </c>
      <c r="B158" s="47" t="s">
        <v>598</v>
      </c>
      <c r="C158" s="33" t="s">
        <v>1160</v>
      </c>
      <c r="D158" s="47" t="s">
        <v>1159</v>
      </c>
      <c r="E158" s="33"/>
      <c r="F158" s="16"/>
      <c r="G158" s="17"/>
    </row>
    <row r="159" spans="1:8" ht="30">
      <c r="A159" s="18" t="s">
        <v>660</v>
      </c>
      <c r="B159" s="19"/>
      <c r="C159" s="20" t="s">
        <v>645</v>
      </c>
      <c r="D159" s="66" t="s">
        <v>563</v>
      </c>
      <c r="E159" s="22">
        <v>1.5</v>
      </c>
      <c r="F159" s="23">
        <f>14.89/$H$14</f>
        <v>7.6978752003308699</v>
      </c>
      <c r="G159" s="24">
        <f>E159*F159</f>
        <v>11.546812800496305</v>
      </c>
    </row>
    <row r="160" spans="1:8" ht="30">
      <c r="A160" s="97" t="s">
        <v>603</v>
      </c>
      <c r="B160" s="98"/>
      <c r="C160" s="99" t="s">
        <v>604</v>
      </c>
      <c r="D160" s="100" t="s">
        <v>563</v>
      </c>
      <c r="E160" s="101">
        <v>0.2</v>
      </c>
      <c r="F160" s="102">
        <f>11.98/$H$14</f>
        <v>6.1934549966396117</v>
      </c>
      <c r="G160" s="24">
        <f>E160*F160</f>
        <v>1.2386909993279225</v>
      </c>
    </row>
    <row r="161" spans="1:8" ht="30">
      <c r="A161" s="97" t="s">
        <v>707</v>
      </c>
      <c r="B161" s="98"/>
      <c r="C161" s="99" t="s">
        <v>1190</v>
      </c>
      <c r="D161" s="100" t="s">
        <v>590</v>
      </c>
      <c r="E161" s="101">
        <v>3</v>
      </c>
      <c r="F161" s="102">
        <v>14.3</v>
      </c>
      <c r="G161" s="24">
        <f>E161*F161</f>
        <v>42.900000000000006</v>
      </c>
    </row>
    <row r="162" spans="1:8" ht="30">
      <c r="A162" s="97" t="s">
        <v>709</v>
      </c>
      <c r="B162" s="98"/>
      <c r="C162" s="99" t="s">
        <v>1192</v>
      </c>
      <c r="D162" s="100" t="s">
        <v>590</v>
      </c>
      <c r="E162" s="101">
        <v>1</v>
      </c>
      <c r="F162" s="102">
        <v>46.2</v>
      </c>
      <c r="G162" s="24">
        <f>E162*F162</f>
        <v>46.2</v>
      </c>
    </row>
    <row r="163" spans="1:8">
      <c r="A163" s="97"/>
      <c r="B163" s="98"/>
      <c r="C163" s="99"/>
      <c r="D163" s="100"/>
      <c r="E163" s="101"/>
      <c r="F163" s="102"/>
      <c r="G163" s="103"/>
    </row>
    <row r="164" spans="1:8">
      <c r="A164" s="25"/>
      <c r="B164" s="21"/>
      <c r="C164" s="20"/>
      <c r="D164" s="21"/>
      <c r="E164" s="20"/>
      <c r="F164" s="20"/>
      <c r="G164" s="26"/>
    </row>
    <row r="165" spans="1:8">
      <c r="A165" s="25"/>
      <c r="B165" s="21"/>
      <c r="C165" s="20"/>
      <c r="D165" s="21"/>
      <c r="E165" s="20"/>
      <c r="F165" s="20" t="s">
        <v>564</v>
      </c>
      <c r="G165" s="27">
        <f>SUM(G159:G162)</f>
        <v>101.88550379982424</v>
      </c>
    </row>
    <row r="166" spans="1:8" ht="30">
      <c r="A166" s="25"/>
      <c r="B166" s="21"/>
      <c r="C166" s="20"/>
      <c r="D166" s="21"/>
      <c r="E166" s="20"/>
      <c r="F166" s="20" t="s">
        <v>565</v>
      </c>
      <c r="G166" s="28">
        <f>SUM(G159:G160)*(H14-1)</f>
        <v>11.945496200175773</v>
      </c>
    </row>
    <row r="167" spans="1:8">
      <c r="A167" s="25"/>
      <c r="B167" s="21"/>
      <c r="C167" s="20"/>
      <c r="D167" s="21"/>
      <c r="E167" s="20"/>
      <c r="F167" s="20" t="s">
        <v>566</v>
      </c>
      <c r="G167" s="28"/>
    </row>
    <row r="168" spans="1:8">
      <c r="A168" s="25"/>
      <c r="B168" s="21"/>
      <c r="C168" s="20"/>
      <c r="D168" s="21"/>
      <c r="E168" s="20"/>
      <c r="F168" s="20" t="s">
        <v>567</v>
      </c>
      <c r="G168" s="27">
        <f>SUM(G165:G167)</f>
        <v>113.831</v>
      </c>
    </row>
    <row r="169" spans="1:8" ht="15.75">
      <c r="A169" s="29"/>
      <c r="B169" s="30"/>
      <c r="C169" s="30"/>
      <c r="D169" s="48"/>
      <c r="E169" s="30"/>
      <c r="F169" s="30"/>
      <c r="G169" s="31"/>
      <c r="H169" s="208" t="s">
        <v>747</v>
      </c>
    </row>
    <row r="170" spans="1:8">
      <c r="A170" s="33" t="s">
        <v>579</v>
      </c>
      <c r="B170" s="47" t="s">
        <v>569</v>
      </c>
      <c r="C170" s="33" t="s">
        <v>1161</v>
      </c>
      <c r="D170" s="47" t="s">
        <v>1159</v>
      </c>
      <c r="E170" s="33"/>
      <c r="F170" s="16"/>
      <c r="G170" s="17"/>
    </row>
    <row r="171" spans="1:8" ht="30" customHeight="1">
      <c r="A171" s="18" t="s">
        <v>660</v>
      </c>
      <c r="B171" s="19"/>
      <c r="C171" s="20" t="s">
        <v>645</v>
      </c>
      <c r="D171" s="66" t="s">
        <v>563</v>
      </c>
      <c r="E171" s="22">
        <v>1.5</v>
      </c>
      <c r="F171" s="23">
        <f>14.89/$H$14</f>
        <v>7.6978752003308699</v>
      </c>
      <c r="G171" s="24">
        <f>E171*F171</f>
        <v>11.546812800496305</v>
      </c>
    </row>
    <row r="172" spans="1:8" ht="30">
      <c r="A172" s="97" t="s">
        <v>603</v>
      </c>
      <c r="B172" s="98"/>
      <c r="C172" s="99" t="s">
        <v>604</v>
      </c>
      <c r="D172" s="100" t="s">
        <v>563</v>
      </c>
      <c r="E172" s="101">
        <v>0.2</v>
      </c>
      <c r="F172" s="102">
        <f>11.98/$H$14</f>
        <v>6.1934549966396117</v>
      </c>
      <c r="G172" s="24">
        <f>E172*F172</f>
        <v>1.2386909993279225</v>
      </c>
    </row>
    <row r="173" spans="1:8" ht="30">
      <c r="A173" s="97" t="s">
        <v>707</v>
      </c>
      <c r="B173" s="98"/>
      <c r="C173" s="99" t="s">
        <v>1190</v>
      </c>
      <c r="D173" s="100" t="s">
        <v>590</v>
      </c>
      <c r="E173" s="101">
        <v>3</v>
      </c>
      <c r="F173" s="102">
        <v>14.3</v>
      </c>
      <c r="G173" s="24">
        <f>E173*F173</f>
        <v>42.900000000000006</v>
      </c>
    </row>
    <row r="174" spans="1:8" ht="39" customHeight="1">
      <c r="A174" s="97" t="s">
        <v>710</v>
      </c>
      <c r="B174" s="98"/>
      <c r="C174" s="99" t="s">
        <v>1193</v>
      </c>
      <c r="D174" s="100" t="s">
        <v>590</v>
      </c>
      <c r="E174" s="101">
        <v>1</v>
      </c>
      <c r="F174" s="102">
        <v>44.8</v>
      </c>
      <c r="G174" s="24">
        <f>E174*F174</f>
        <v>44.8</v>
      </c>
    </row>
    <row r="175" spans="1:8">
      <c r="A175" s="25"/>
      <c r="B175" s="21"/>
      <c r="C175" s="20"/>
      <c r="D175" s="21"/>
      <c r="E175" s="20"/>
      <c r="F175" s="20"/>
      <c r="G175" s="26"/>
    </row>
    <row r="176" spans="1:8">
      <c r="A176" s="25"/>
      <c r="B176" s="21"/>
      <c r="C176" s="20"/>
      <c r="D176" s="21"/>
      <c r="E176" s="20"/>
      <c r="F176" s="20" t="s">
        <v>564</v>
      </c>
      <c r="G176" s="27">
        <f>SUM(G171:G174)</f>
        <v>100.48550379982423</v>
      </c>
    </row>
    <row r="177" spans="1:10" ht="30">
      <c r="A177" s="25"/>
      <c r="B177" s="21"/>
      <c r="C177" s="20"/>
      <c r="D177" s="21"/>
      <c r="E177" s="20"/>
      <c r="F177" s="20" t="s">
        <v>565</v>
      </c>
      <c r="G177" s="28">
        <f>SUM(G171:G172)*(H14-1)</f>
        <v>11.945496200175773</v>
      </c>
    </row>
    <row r="178" spans="1:10">
      <c r="A178" s="25"/>
      <c r="B178" s="21"/>
      <c r="C178" s="20"/>
      <c r="D178" s="21"/>
      <c r="E178" s="20"/>
      <c r="F178" s="20" t="s">
        <v>566</v>
      </c>
      <c r="G178" s="28"/>
    </row>
    <row r="179" spans="1:10">
      <c r="A179" s="25"/>
      <c r="B179" s="21"/>
      <c r="C179" s="20"/>
      <c r="D179" s="21"/>
      <c r="E179" s="20"/>
      <c r="F179" s="20" t="s">
        <v>567</v>
      </c>
      <c r="G179" s="27">
        <f>SUM(G176:G178)</f>
        <v>112.431</v>
      </c>
    </row>
    <row r="180" spans="1:10">
      <c r="A180" s="204"/>
      <c r="B180" s="205"/>
      <c r="C180" s="206"/>
      <c r="D180" s="205"/>
      <c r="E180" s="206"/>
      <c r="F180" s="206"/>
      <c r="G180" s="207"/>
      <c r="H180" s="208" t="s">
        <v>747</v>
      </c>
    </row>
    <row r="181" spans="1:10" s="303" customFormat="1" ht="45">
      <c r="A181" s="303" t="s">
        <v>1629</v>
      </c>
      <c r="B181" s="304" t="s">
        <v>1271</v>
      </c>
      <c r="C181" s="303" t="s">
        <v>1272</v>
      </c>
      <c r="D181" s="305" t="s">
        <v>606</v>
      </c>
      <c r="E181" s="306"/>
      <c r="F181" s="306"/>
      <c r="G181" s="307"/>
      <c r="I181" s="308">
        <v>0.30509999999999998</v>
      </c>
      <c r="J181" s="308">
        <v>0.93430000000000002</v>
      </c>
    </row>
    <row r="182" spans="1:10" s="316" customFormat="1" ht="30">
      <c r="A182" s="309" t="s">
        <v>1630</v>
      </c>
      <c r="B182" s="310"/>
      <c r="C182" s="311" t="s">
        <v>1631</v>
      </c>
      <c r="D182" s="312" t="s">
        <v>563</v>
      </c>
      <c r="E182" s="313">
        <v>8</v>
      </c>
      <c r="F182" s="314">
        <v>7.78</v>
      </c>
      <c r="G182" s="315">
        <v>62.24</v>
      </c>
    </row>
    <row r="183" spans="1:10" s="316" customFormat="1" ht="30">
      <c r="A183" s="309" t="s">
        <v>1632</v>
      </c>
      <c r="B183" s="310"/>
      <c r="C183" s="311" t="s">
        <v>1633</v>
      </c>
      <c r="D183" s="312" t="s">
        <v>563</v>
      </c>
      <c r="E183" s="313">
        <v>8</v>
      </c>
      <c r="F183" s="314">
        <v>6.35</v>
      </c>
      <c r="G183" s="315">
        <v>50.8</v>
      </c>
    </row>
    <row r="184" spans="1:10" s="316" customFormat="1" ht="30">
      <c r="A184" s="309" t="s">
        <v>1634</v>
      </c>
      <c r="B184" s="310"/>
      <c r="C184" s="311" t="s">
        <v>1635</v>
      </c>
      <c r="D184" s="312" t="s">
        <v>606</v>
      </c>
      <c r="E184" s="313">
        <v>4</v>
      </c>
      <c r="F184" s="314">
        <v>5.13</v>
      </c>
      <c r="G184" s="315">
        <v>20.52</v>
      </c>
    </row>
    <row r="185" spans="1:10" s="316" customFormat="1" ht="30">
      <c r="A185" s="309" t="s">
        <v>1636</v>
      </c>
      <c r="B185" s="310"/>
      <c r="C185" s="311" t="s">
        <v>1637</v>
      </c>
      <c r="D185" s="312" t="s">
        <v>606</v>
      </c>
      <c r="E185" s="313">
        <v>1</v>
      </c>
      <c r="F185" s="314">
        <v>58.27</v>
      </c>
      <c r="G185" s="315">
        <v>58.27</v>
      </c>
    </row>
    <row r="186" spans="1:10" s="316" customFormat="1">
      <c r="A186" s="309" t="s">
        <v>1638</v>
      </c>
      <c r="B186" s="310"/>
      <c r="C186" s="311" t="s">
        <v>1639</v>
      </c>
      <c r="D186" s="312" t="s">
        <v>478</v>
      </c>
      <c r="E186" s="313">
        <v>3</v>
      </c>
      <c r="F186" s="314">
        <v>13.87</v>
      </c>
      <c r="G186" s="315">
        <v>41.61</v>
      </c>
    </row>
    <row r="187" spans="1:10" s="316" customFormat="1" ht="30">
      <c r="A187" s="309" t="s">
        <v>1640</v>
      </c>
      <c r="B187" s="310"/>
      <c r="C187" s="311" t="s">
        <v>1641</v>
      </c>
      <c r="D187" s="312" t="s">
        <v>606</v>
      </c>
      <c r="E187" s="313">
        <v>1</v>
      </c>
      <c r="F187" s="314">
        <v>144.61000000000001</v>
      </c>
      <c r="G187" s="315">
        <v>144.61000000000001</v>
      </c>
    </row>
    <row r="188" spans="1:10" s="316" customFormat="1" ht="60">
      <c r="A188" s="309" t="s">
        <v>1642</v>
      </c>
      <c r="B188" s="310"/>
      <c r="C188" s="311" t="s">
        <v>1643</v>
      </c>
      <c r="D188" s="312" t="s">
        <v>606</v>
      </c>
      <c r="E188" s="313">
        <v>1</v>
      </c>
      <c r="F188" s="314">
        <v>83.92</v>
      </c>
      <c r="G188" s="315">
        <v>83.92</v>
      </c>
    </row>
    <row r="189" spans="1:10" s="316" customFormat="1">
      <c r="A189" s="309" t="s">
        <v>1644</v>
      </c>
      <c r="B189" s="310"/>
      <c r="C189" s="311"/>
      <c r="D189" s="312"/>
      <c r="E189" s="313"/>
      <c r="F189" s="314"/>
      <c r="G189" s="315"/>
    </row>
    <row r="190" spans="1:10" s="316" customFormat="1">
      <c r="A190" s="309"/>
      <c r="B190" s="310"/>
      <c r="C190" s="311"/>
      <c r="D190" s="312"/>
      <c r="E190" s="313"/>
      <c r="F190" s="314" t="s">
        <v>564</v>
      </c>
      <c r="G190" s="315">
        <v>461.97</v>
      </c>
    </row>
    <row r="191" spans="1:10" s="316" customFormat="1" ht="30">
      <c r="A191" s="309"/>
      <c r="B191" s="310"/>
      <c r="C191" s="311"/>
      <c r="D191" s="312"/>
      <c r="E191" s="313"/>
      <c r="F191" s="314" t="s">
        <v>565</v>
      </c>
      <c r="G191" s="315">
        <v>105.61327199999999</v>
      </c>
    </row>
    <row r="192" spans="1:10" s="316" customFormat="1">
      <c r="A192" s="309"/>
      <c r="B192" s="310"/>
      <c r="C192" s="311"/>
      <c r="D192" s="312"/>
      <c r="E192" s="313"/>
      <c r="F192" s="314" t="s">
        <v>566</v>
      </c>
      <c r="G192" s="315"/>
    </row>
    <row r="193" spans="1:7" s="316" customFormat="1">
      <c r="A193" s="309"/>
      <c r="B193" s="310"/>
      <c r="C193" s="311"/>
      <c r="D193" s="312"/>
      <c r="E193" s="313"/>
      <c r="F193" s="314" t="s">
        <v>567</v>
      </c>
      <c r="G193" s="315">
        <v>567.58327200000008</v>
      </c>
    </row>
    <row r="194" spans="1:7" s="303" customFormat="1" ht="30" customHeight="1">
      <c r="A194" s="317" t="s">
        <v>1645</v>
      </c>
      <c r="B194" s="318" t="s">
        <v>1277</v>
      </c>
      <c r="C194" s="319" t="s">
        <v>1278</v>
      </c>
      <c r="D194" s="320" t="s">
        <v>606</v>
      </c>
      <c r="E194" s="321"/>
      <c r="F194" s="322"/>
      <c r="G194" s="323"/>
    </row>
    <row r="195" spans="1:7" s="316" customFormat="1" ht="30">
      <c r="A195" s="309" t="s">
        <v>1630</v>
      </c>
      <c r="B195" s="310"/>
      <c r="C195" s="311" t="s">
        <v>1631</v>
      </c>
      <c r="D195" s="312" t="s">
        <v>563</v>
      </c>
      <c r="E195" s="313">
        <v>1.5</v>
      </c>
      <c r="F195" s="314">
        <v>7.78</v>
      </c>
      <c r="G195" s="315">
        <v>11.67</v>
      </c>
    </row>
    <row r="196" spans="1:7" s="316" customFormat="1" ht="30">
      <c r="A196" s="309" t="s">
        <v>1632</v>
      </c>
      <c r="B196" s="310"/>
      <c r="C196" s="311" t="s">
        <v>1633</v>
      </c>
      <c r="D196" s="312" t="s">
        <v>563</v>
      </c>
      <c r="E196" s="313">
        <v>1.5</v>
      </c>
      <c r="F196" s="314">
        <v>6.35</v>
      </c>
      <c r="G196" s="315">
        <v>9.5249999999999986</v>
      </c>
    </row>
    <row r="197" spans="1:7" s="316" customFormat="1" ht="30">
      <c r="A197" s="309" t="s">
        <v>1646</v>
      </c>
      <c r="B197" s="310"/>
      <c r="C197" s="311" t="s">
        <v>1647</v>
      </c>
      <c r="D197" s="312" t="s">
        <v>606</v>
      </c>
      <c r="E197" s="313">
        <v>2</v>
      </c>
      <c r="F197" s="314">
        <v>3.5</v>
      </c>
      <c r="G197" s="315">
        <v>7</v>
      </c>
    </row>
    <row r="198" spans="1:7" s="316" customFormat="1" ht="30" customHeight="1">
      <c r="A198" s="309" t="s">
        <v>1648</v>
      </c>
      <c r="B198" s="310"/>
      <c r="C198" s="311" t="s">
        <v>1649</v>
      </c>
      <c r="D198" s="312" t="s">
        <v>606</v>
      </c>
      <c r="E198" s="313">
        <v>1</v>
      </c>
      <c r="F198" s="314">
        <v>28</v>
      </c>
      <c r="G198" s="315">
        <v>28</v>
      </c>
    </row>
    <row r="199" spans="1:7" s="316" customFormat="1">
      <c r="A199" s="309"/>
      <c r="B199" s="310"/>
      <c r="C199" s="311"/>
      <c r="D199" s="312"/>
      <c r="E199" s="313"/>
      <c r="F199" s="314" t="s">
        <v>564</v>
      </c>
      <c r="G199" s="315">
        <v>56.195</v>
      </c>
    </row>
    <row r="200" spans="1:7" s="316" customFormat="1" ht="30">
      <c r="A200" s="309"/>
      <c r="B200" s="310"/>
      <c r="C200" s="311"/>
      <c r="D200" s="312"/>
      <c r="E200" s="313"/>
      <c r="F200" s="314" t="s">
        <v>565</v>
      </c>
      <c r="G200" s="315">
        <v>19.802488499999999</v>
      </c>
    </row>
    <row r="201" spans="1:7" s="316" customFormat="1">
      <c r="A201" s="309"/>
      <c r="B201" s="310"/>
      <c r="C201" s="311"/>
      <c r="D201" s="312"/>
      <c r="E201" s="313"/>
      <c r="F201" s="314" t="s">
        <v>566</v>
      </c>
      <c r="G201" s="315"/>
    </row>
    <row r="202" spans="1:7" s="316" customFormat="1">
      <c r="A202" s="309"/>
      <c r="B202" s="310"/>
      <c r="C202" s="311"/>
      <c r="D202" s="312"/>
      <c r="E202" s="313"/>
      <c r="F202" s="314" t="s">
        <v>567</v>
      </c>
      <c r="G202" s="315">
        <v>75.997488500000003</v>
      </c>
    </row>
    <row r="203" spans="1:7" s="303" customFormat="1" ht="30" customHeight="1">
      <c r="A203" s="317" t="s">
        <v>1650</v>
      </c>
      <c r="B203" s="318" t="s">
        <v>1306</v>
      </c>
      <c r="C203" s="319" t="s">
        <v>1307</v>
      </c>
      <c r="D203" s="320" t="s">
        <v>606</v>
      </c>
      <c r="E203" s="321"/>
      <c r="F203" s="322"/>
      <c r="G203" s="323"/>
    </row>
    <row r="204" spans="1:7" s="316" customFormat="1" ht="30">
      <c r="A204" s="309" t="s">
        <v>1630</v>
      </c>
      <c r="B204" s="310"/>
      <c r="C204" s="311" t="s">
        <v>1631</v>
      </c>
      <c r="D204" s="312" t="s">
        <v>563</v>
      </c>
      <c r="E204" s="313">
        <v>0.2</v>
      </c>
      <c r="F204" s="314">
        <v>7.78</v>
      </c>
      <c r="G204" s="315">
        <v>1.556</v>
      </c>
    </row>
    <row r="205" spans="1:7" s="316" customFormat="1" ht="30">
      <c r="A205" s="309" t="s">
        <v>1632</v>
      </c>
      <c r="B205" s="310"/>
      <c r="C205" s="311" t="s">
        <v>1633</v>
      </c>
      <c r="D205" s="312" t="s">
        <v>563</v>
      </c>
      <c r="E205" s="313">
        <v>0.2</v>
      </c>
      <c r="F205" s="314">
        <v>6.35</v>
      </c>
      <c r="G205" s="315">
        <v>1.27</v>
      </c>
    </row>
    <row r="206" spans="1:7" s="316" customFormat="1" ht="30" customHeight="1">
      <c r="A206" s="309" t="s">
        <v>1651</v>
      </c>
      <c r="B206" s="310"/>
      <c r="C206" s="311" t="s">
        <v>1307</v>
      </c>
      <c r="D206" s="312" t="s">
        <v>606</v>
      </c>
      <c r="E206" s="313">
        <v>1</v>
      </c>
      <c r="F206" s="314">
        <v>5.36</v>
      </c>
      <c r="G206" s="315">
        <v>5.36</v>
      </c>
    </row>
    <row r="207" spans="1:7" s="316" customFormat="1">
      <c r="A207" s="309"/>
      <c r="B207" s="310"/>
      <c r="C207" s="311"/>
      <c r="D207" s="312"/>
      <c r="E207" s="313"/>
      <c r="F207" s="314" t="s">
        <v>564</v>
      </c>
      <c r="G207" s="315">
        <v>8.1859999999999999</v>
      </c>
    </row>
    <row r="208" spans="1:7" s="316" customFormat="1" ht="30">
      <c r="A208" s="309"/>
      <c r="B208" s="310"/>
      <c r="C208" s="311"/>
      <c r="D208" s="312"/>
      <c r="E208" s="313"/>
      <c r="F208" s="314" t="s">
        <v>565</v>
      </c>
      <c r="G208" s="315">
        <v>2.6403318000000002</v>
      </c>
    </row>
    <row r="209" spans="1:8" s="316" customFormat="1">
      <c r="A209" s="309"/>
      <c r="B209" s="310"/>
      <c r="C209" s="311"/>
      <c r="D209" s="312"/>
      <c r="E209" s="313"/>
      <c r="F209" s="314" t="s">
        <v>566</v>
      </c>
      <c r="G209" s="315"/>
    </row>
    <row r="210" spans="1:8" s="316" customFormat="1">
      <c r="A210" s="309"/>
      <c r="B210" s="310"/>
      <c r="C210" s="311"/>
      <c r="D210" s="312"/>
      <c r="E210" s="313"/>
      <c r="F210" s="314" t="s">
        <v>567</v>
      </c>
      <c r="G210" s="315">
        <v>10.8263318</v>
      </c>
    </row>
    <row r="211" spans="1:8" s="303" customFormat="1" ht="30" customHeight="1">
      <c r="A211" s="317" t="s">
        <v>1650</v>
      </c>
      <c r="B211" s="318" t="s">
        <v>1309</v>
      </c>
      <c r="C211" s="319" t="s">
        <v>1310</v>
      </c>
      <c r="D211" s="320" t="s">
        <v>606</v>
      </c>
      <c r="E211" s="321"/>
      <c r="F211" s="322"/>
      <c r="G211" s="323"/>
    </row>
    <row r="212" spans="1:8" s="316" customFormat="1" ht="30">
      <c r="A212" s="309" t="s">
        <v>1630</v>
      </c>
      <c r="B212" s="310"/>
      <c r="C212" s="311" t="s">
        <v>1631</v>
      </c>
      <c r="D212" s="312" t="s">
        <v>563</v>
      </c>
      <c r="E212" s="313">
        <v>0.3</v>
      </c>
      <c r="F212" s="314">
        <v>7.78</v>
      </c>
      <c r="G212" s="315">
        <v>2.3340000000000001</v>
      </c>
    </row>
    <row r="213" spans="1:8" s="316" customFormat="1" ht="30">
      <c r="A213" s="309" t="s">
        <v>1632</v>
      </c>
      <c r="B213" s="310"/>
      <c r="C213" s="311" t="s">
        <v>1633</v>
      </c>
      <c r="D213" s="312" t="s">
        <v>563</v>
      </c>
      <c r="E213" s="313">
        <v>0.3</v>
      </c>
      <c r="F213" s="314">
        <v>6.35</v>
      </c>
      <c r="G213" s="315">
        <v>1.9049999999999998</v>
      </c>
    </row>
    <row r="214" spans="1:8" s="316" customFormat="1" ht="30" customHeight="1">
      <c r="A214" s="309" t="s">
        <v>1652</v>
      </c>
      <c r="B214" s="310"/>
      <c r="C214" s="311" t="s">
        <v>1310</v>
      </c>
      <c r="D214" s="312" t="s">
        <v>606</v>
      </c>
      <c r="E214" s="313">
        <v>1</v>
      </c>
      <c r="F214" s="314">
        <v>8.01</v>
      </c>
      <c r="G214" s="315">
        <v>8.01</v>
      </c>
    </row>
    <row r="215" spans="1:8" s="316" customFormat="1">
      <c r="A215" s="309"/>
      <c r="B215" s="310"/>
      <c r="C215" s="311"/>
      <c r="D215" s="312"/>
      <c r="E215" s="313"/>
      <c r="F215" s="314" t="s">
        <v>564</v>
      </c>
      <c r="G215" s="315">
        <v>12.248999999999999</v>
      </c>
    </row>
    <row r="216" spans="1:8" s="316" customFormat="1" ht="30">
      <c r="A216" s="309"/>
      <c r="B216" s="310"/>
      <c r="C216" s="311"/>
      <c r="D216" s="312"/>
      <c r="E216" s="313"/>
      <c r="F216" s="314" t="s">
        <v>565</v>
      </c>
      <c r="G216" s="315">
        <v>3.9604976999999999</v>
      </c>
    </row>
    <row r="217" spans="1:8" s="316" customFormat="1">
      <c r="A217" s="309"/>
      <c r="B217" s="310"/>
      <c r="C217" s="311"/>
      <c r="D217" s="312"/>
      <c r="E217" s="313"/>
      <c r="F217" s="314" t="s">
        <v>566</v>
      </c>
      <c r="G217" s="315"/>
      <c r="H217" s="316" t="s">
        <v>1653</v>
      </c>
    </row>
    <row r="218" spans="1:8" s="316" customFormat="1">
      <c r="A218" s="309"/>
      <c r="B218" s="310"/>
      <c r="C218" s="311"/>
      <c r="D218" s="312"/>
      <c r="E218" s="313"/>
      <c r="F218" s="314" t="s">
        <v>567</v>
      </c>
      <c r="G218" s="315">
        <v>16.2094977</v>
      </c>
    </row>
    <row r="219" spans="1:8" s="303" customFormat="1" ht="30" customHeight="1">
      <c r="A219" s="317" t="s">
        <v>1650</v>
      </c>
      <c r="B219" s="318" t="s">
        <v>1311</v>
      </c>
      <c r="C219" s="319" t="s">
        <v>1312</v>
      </c>
      <c r="D219" s="320" t="s">
        <v>606</v>
      </c>
      <c r="E219" s="321"/>
      <c r="F219" s="322"/>
      <c r="G219" s="323"/>
    </row>
    <row r="220" spans="1:8" s="316" customFormat="1" ht="30">
      <c r="A220" s="309" t="s">
        <v>1630</v>
      </c>
      <c r="B220" s="310"/>
      <c r="C220" s="311" t="s">
        <v>1631</v>
      </c>
      <c r="D220" s="312" t="s">
        <v>563</v>
      </c>
      <c r="E220" s="313">
        <v>0.4</v>
      </c>
      <c r="F220" s="314">
        <v>7.78</v>
      </c>
      <c r="G220" s="315">
        <v>3.1120000000000001</v>
      </c>
    </row>
    <row r="221" spans="1:8" s="316" customFormat="1" ht="30">
      <c r="A221" s="309" t="s">
        <v>1632</v>
      </c>
      <c r="B221" s="310"/>
      <c r="C221" s="311" t="s">
        <v>1633</v>
      </c>
      <c r="D221" s="312" t="s">
        <v>563</v>
      </c>
      <c r="E221" s="313">
        <v>0.4</v>
      </c>
      <c r="F221" s="314">
        <v>6.35</v>
      </c>
      <c r="G221" s="315">
        <v>2.54</v>
      </c>
    </row>
    <row r="222" spans="1:8" s="316" customFormat="1" ht="30" customHeight="1">
      <c r="A222" s="309" t="s">
        <v>1654</v>
      </c>
      <c r="B222" s="310"/>
      <c r="C222" s="311" t="s">
        <v>1312</v>
      </c>
      <c r="D222" s="312" t="s">
        <v>606</v>
      </c>
      <c r="E222" s="313">
        <v>1</v>
      </c>
      <c r="F222" s="314">
        <v>12.11</v>
      </c>
      <c r="G222" s="315">
        <v>12.11</v>
      </c>
    </row>
    <row r="223" spans="1:8" s="316" customFormat="1">
      <c r="A223" s="309"/>
      <c r="B223" s="310"/>
      <c r="C223" s="311"/>
      <c r="D223" s="312"/>
      <c r="E223" s="313"/>
      <c r="F223" s="314" t="s">
        <v>564</v>
      </c>
      <c r="G223" s="315">
        <v>17.762</v>
      </c>
    </row>
    <row r="224" spans="1:8" s="316" customFormat="1" ht="30">
      <c r="A224" s="309"/>
      <c r="B224" s="310"/>
      <c r="C224" s="311"/>
      <c r="D224" s="312"/>
      <c r="E224" s="313"/>
      <c r="F224" s="314" t="s">
        <v>565</v>
      </c>
      <c r="G224" s="315">
        <v>5.2806636000000005</v>
      </c>
    </row>
    <row r="225" spans="1:7" s="316" customFormat="1">
      <c r="A225" s="309"/>
      <c r="B225" s="310"/>
      <c r="C225" s="311"/>
      <c r="D225" s="312"/>
      <c r="E225" s="313"/>
      <c r="F225" s="314" t="s">
        <v>566</v>
      </c>
      <c r="G225" s="315"/>
    </row>
    <row r="226" spans="1:7" s="316" customFormat="1">
      <c r="A226" s="309"/>
      <c r="B226" s="310"/>
      <c r="C226" s="311"/>
      <c r="D226" s="312"/>
      <c r="E226" s="313"/>
      <c r="F226" s="314" t="s">
        <v>567</v>
      </c>
      <c r="G226" s="315">
        <v>23.042663600000001</v>
      </c>
    </row>
    <row r="227" spans="1:7" s="303" customFormat="1" ht="30" customHeight="1">
      <c r="A227" s="317" t="s">
        <v>1650</v>
      </c>
      <c r="B227" s="318" t="s">
        <v>1313</v>
      </c>
      <c r="C227" s="319" t="s">
        <v>1314</v>
      </c>
      <c r="D227" s="320" t="s">
        <v>606</v>
      </c>
      <c r="E227" s="321"/>
      <c r="F227" s="322"/>
      <c r="G227" s="323"/>
    </row>
    <row r="228" spans="1:7" s="316" customFormat="1" ht="30">
      <c r="A228" s="309" t="s">
        <v>1630</v>
      </c>
      <c r="B228" s="310"/>
      <c r="C228" s="311" t="s">
        <v>1631</v>
      </c>
      <c r="D228" s="312" t="s">
        <v>563</v>
      </c>
      <c r="E228" s="313">
        <v>0.8</v>
      </c>
      <c r="F228" s="314">
        <v>7.78</v>
      </c>
      <c r="G228" s="315">
        <v>6.2240000000000002</v>
      </c>
    </row>
    <row r="229" spans="1:7" s="316" customFormat="1" ht="30">
      <c r="A229" s="309" t="s">
        <v>1632</v>
      </c>
      <c r="B229" s="310"/>
      <c r="C229" s="311" t="s">
        <v>1633</v>
      </c>
      <c r="D229" s="312" t="s">
        <v>563</v>
      </c>
      <c r="E229" s="313">
        <v>0.8</v>
      </c>
      <c r="F229" s="314">
        <v>6.35</v>
      </c>
      <c r="G229" s="315">
        <v>5.08</v>
      </c>
    </row>
    <row r="230" spans="1:7" s="316" customFormat="1" ht="30" customHeight="1">
      <c r="A230" s="309" t="s">
        <v>1655</v>
      </c>
      <c r="B230" s="310"/>
      <c r="C230" s="311" t="s">
        <v>1314</v>
      </c>
      <c r="D230" s="312" t="s">
        <v>606</v>
      </c>
      <c r="E230" s="313">
        <v>1</v>
      </c>
      <c r="F230" s="314">
        <v>21.95</v>
      </c>
      <c r="G230" s="315">
        <v>21.95</v>
      </c>
    </row>
    <row r="231" spans="1:7" s="316" customFormat="1">
      <c r="A231" s="309"/>
      <c r="B231" s="310"/>
      <c r="C231" s="311"/>
      <c r="D231" s="312"/>
      <c r="E231" s="313"/>
      <c r="F231" s="314" t="s">
        <v>564</v>
      </c>
      <c r="G231" s="315">
        <v>33.253999999999998</v>
      </c>
    </row>
    <row r="232" spans="1:7" s="316" customFormat="1" ht="30">
      <c r="A232" s="309"/>
      <c r="B232" s="310"/>
      <c r="C232" s="311"/>
      <c r="D232" s="312"/>
      <c r="E232" s="313"/>
      <c r="F232" s="314" t="s">
        <v>565</v>
      </c>
      <c r="G232" s="315">
        <v>10.561327200000001</v>
      </c>
    </row>
    <row r="233" spans="1:7" s="316" customFormat="1">
      <c r="A233" s="309"/>
      <c r="B233" s="310"/>
      <c r="C233" s="311"/>
      <c r="D233" s="312"/>
      <c r="E233" s="313"/>
      <c r="F233" s="314" t="s">
        <v>566</v>
      </c>
      <c r="G233" s="315"/>
    </row>
    <row r="234" spans="1:7" s="316" customFormat="1">
      <c r="A234" s="309"/>
      <c r="B234" s="310"/>
      <c r="C234" s="311"/>
      <c r="D234" s="312"/>
      <c r="E234" s="313"/>
      <c r="F234" s="314" t="s">
        <v>567</v>
      </c>
      <c r="G234" s="315">
        <v>43.815327199999999</v>
      </c>
    </row>
    <row r="235" spans="1:7" s="303" customFormat="1" ht="45">
      <c r="A235" s="317" t="s">
        <v>1656</v>
      </c>
      <c r="B235" s="318" t="s">
        <v>1335</v>
      </c>
      <c r="C235" s="319" t="s">
        <v>1657</v>
      </c>
      <c r="D235" s="320" t="s">
        <v>606</v>
      </c>
      <c r="E235" s="321"/>
      <c r="F235" s="322"/>
      <c r="G235" s="323"/>
    </row>
    <row r="236" spans="1:7" s="316" customFormat="1" ht="30">
      <c r="A236" s="309" t="s">
        <v>1630</v>
      </c>
      <c r="B236" s="310"/>
      <c r="C236" s="311" t="s">
        <v>1631</v>
      </c>
      <c r="D236" s="312" t="s">
        <v>563</v>
      </c>
      <c r="E236" s="313">
        <v>0.1</v>
      </c>
      <c r="F236" s="314">
        <v>7.78</v>
      </c>
      <c r="G236" s="315">
        <v>0.77800000000000002</v>
      </c>
    </row>
    <row r="237" spans="1:7" s="316" customFormat="1" ht="30">
      <c r="A237" s="309" t="s">
        <v>1632</v>
      </c>
      <c r="B237" s="310"/>
      <c r="C237" s="311" t="s">
        <v>1633</v>
      </c>
      <c r="D237" s="312" t="s">
        <v>563</v>
      </c>
      <c r="E237" s="313">
        <v>0.05</v>
      </c>
      <c r="F237" s="314">
        <v>6.35</v>
      </c>
      <c r="G237" s="315">
        <v>0.3175</v>
      </c>
    </row>
    <row r="238" spans="1:7" s="316" customFormat="1" ht="30" customHeight="1">
      <c r="A238" s="309" t="s">
        <v>1658</v>
      </c>
      <c r="B238" s="310"/>
      <c r="C238" s="311" t="s">
        <v>1659</v>
      </c>
      <c r="D238" s="312" t="s">
        <v>606</v>
      </c>
      <c r="E238" s="313">
        <v>1</v>
      </c>
      <c r="F238" s="314">
        <v>2.65</v>
      </c>
      <c r="G238" s="315">
        <v>2.65</v>
      </c>
    </row>
    <row r="239" spans="1:7" s="316" customFormat="1">
      <c r="A239" s="309"/>
      <c r="B239" s="310"/>
      <c r="C239" s="311"/>
      <c r="D239" s="312"/>
      <c r="E239" s="313"/>
      <c r="F239" s="314" t="s">
        <v>564</v>
      </c>
      <c r="G239" s="315">
        <v>3.7454999999999998</v>
      </c>
    </row>
    <row r="240" spans="1:7" s="316" customFormat="1" ht="30">
      <c r="A240" s="309"/>
      <c r="B240" s="310"/>
      <c r="C240" s="311"/>
      <c r="D240" s="312"/>
      <c r="E240" s="313"/>
      <c r="F240" s="314" t="s">
        <v>565</v>
      </c>
      <c r="G240" s="315">
        <v>1.0235256499999998</v>
      </c>
    </row>
    <row r="241" spans="1:7" s="316" customFormat="1">
      <c r="A241" s="309"/>
      <c r="B241" s="310"/>
      <c r="C241" s="311"/>
      <c r="D241" s="312"/>
      <c r="E241" s="313"/>
      <c r="F241" s="314" t="s">
        <v>566</v>
      </c>
      <c r="G241" s="315"/>
    </row>
    <row r="242" spans="1:7" s="316" customFormat="1">
      <c r="A242" s="309"/>
      <c r="B242" s="310"/>
      <c r="C242" s="311"/>
      <c r="D242" s="312"/>
      <c r="E242" s="313"/>
      <c r="F242" s="314" t="s">
        <v>567</v>
      </c>
      <c r="G242" s="315">
        <v>4.7690256499999997</v>
      </c>
    </row>
    <row r="243" spans="1:7" s="303" customFormat="1" ht="45">
      <c r="A243" s="317" t="s">
        <v>1660</v>
      </c>
      <c r="B243" s="318" t="s">
        <v>1337</v>
      </c>
      <c r="C243" s="319" t="s">
        <v>1661</v>
      </c>
      <c r="D243" s="320" t="s">
        <v>606</v>
      </c>
      <c r="E243" s="321"/>
      <c r="F243" s="322"/>
      <c r="G243" s="323"/>
    </row>
    <row r="244" spans="1:7" s="316" customFormat="1" ht="30">
      <c r="A244" s="309" t="s">
        <v>1630</v>
      </c>
      <c r="B244" s="310"/>
      <c r="C244" s="311" t="s">
        <v>1631</v>
      </c>
      <c r="D244" s="312" t="s">
        <v>563</v>
      </c>
      <c r="E244" s="313">
        <v>0.1</v>
      </c>
      <c r="F244" s="314">
        <v>7.78</v>
      </c>
      <c r="G244" s="315">
        <v>0.77800000000000002</v>
      </c>
    </row>
    <row r="245" spans="1:7" s="316" customFormat="1" ht="30">
      <c r="A245" s="309" t="s">
        <v>1632</v>
      </c>
      <c r="B245" s="310"/>
      <c r="C245" s="311" t="s">
        <v>1633</v>
      </c>
      <c r="D245" s="312" t="s">
        <v>563</v>
      </c>
      <c r="E245" s="313">
        <v>0.05</v>
      </c>
      <c r="F245" s="314">
        <v>6.35</v>
      </c>
      <c r="G245" s="315">
        <v>0.3175</v>
      </c>
    </row>
    <row r="246" spans="1:7" s="316" customFormat="1" ht="30" customHeight="1">
      <c r="A246" s="309" t="s">
        <v>1662</v>
      </c>
      <c r="B246" s="310"/>
      <c r="C246" s="311" t="s">
        <v>1663</v>
      </c>
      <c r="D246" s="312" t="s">
        <v>606</v>
      </c>
      <c r="E246" s="313">
        <v>1</v>
      </c>
      <c r="F246" s="314">
        <v>4.21</v>
      </c>
      <c r="G246" s="315">
        <v>4.21</v>
      </c>
    </row>
    <row r="247" spans="1:7" s="316" customFormat="1">
      <c r="A247" s="309"/>
      <c r="B247" s="310"/>
      <c r="C247" s="311"/>
      <c r="D247" s="312"/>
      <c r="E247" s="313"/>
      <c r="F247" s="314" t="s">
        <v>564</v>
      </c>
      <c r="G247" s="315">
        <v>5.3055000000000003</v>
      </c>
    </row>
    <row r="248" spans="1:7" s="316" customFormat="1" ht="30">
      <c r="A248" s="309"/>
      <c r="B248" s="310"/>
      <c r="C248" s="311"/>
      <c r="D248" s="312"/>
      <c r="E248" s="313"/>
      <c r="F248" s="314" t="s">
        <v>565</v>
      </c>
      <c r="G248" s="315">
        <v>1.0235256499999998</v>
      </c>
    </row>
    <row r="249" spans="1:7" s="316" customFormat="1">
      <c r="A249" s="309"/>
      <c r="B249" s="310"/>
      <c r="C249" s="311"/>
      <c r="D249" s="312"/>
      <c r="E249" s="313"/>
      <c r="F249" s="314" t="s">
        <v>566</v>
      </c>
      <c r="G249" s="315"/>
    </row>
    <row r="250" spans="1:7" s="316" customFormat="1">
      <c r="A250" s="309"/>
      <c r="B250" s="310"/>
      <c r="C250" s="311"/>
      <c r="D250" s="312"/>
      <c r="E250" s="313"/>
      <c r="F250" s="314" t="s">
        <v>567</v>
      </c>
      <c r="G250" s="315">
        <v>6.3290256500000002</v>
      </c>
    </row>
    <row r="251" spans="1:7" s="303" customFormat="1" ht="45">
      <c r="A251" s="317" t="s">
        <v>1664</v>
      </c>
      <c r="B251" s="318" t="s">
        <v>1339</v>
      </c>
      <c r="C251" s="319" t="s">
        <v>1665</v>
      </c>
      <c r="D251" s="320" t="s">
        <v>606</v>
      </c>
      <c r="E251" s="321"/>
      <c r="F251" s="322"/>
      <c r="G251" s="323"/>
    </row>
    <row r="252" spans="1:7" s="316" customFormat="1" ht="30">
      <c r="A252" s="309" t="s">
        <v>1630</v>
      </c>
      <c r="B252" s="310"/>
      <c r="C252" s="311" t="s">
        <v>1631</v>
      </c>
      <c r="D252" s="312" t="s">
        <v>563</v>
      </c>
      <c r="E252" s="313">
        <v>0.1</v>
      </c>
      <c r="F252" s="314">
        <v>7.78</v>
      </c>
      <c r="G252" s="315">
        <v>0.77800000000000002</v>
      </c>
    </row>
    <row r="253" spans="1:7" s="316" customFormat="1" ht="30">
      <c r="A253" s="309" t="s">
        <v>1632</v>
      </c>
      <c r="B253" s="310"/>
      <c r="C253" s="311" t="s">
        <v>1633</v>
      </c>
      <c r="D253" s="312" t="s">
        <v>563</v>
      </c>
      <c r="E253" s="313">
        <v>0.05</v>
      </c>
      <c r="F253" s="314">
        <v>6.35</v>
      </c>
      <c r="G253" s="315">
        <v>0.3175</v>
      </c>
    </row>
    <row r="254" spans="1:7" s="316" customFormat="1" ht="30" customHeight="1">
      <c r="A254" s="309" t="s">
        <v>1666</v>
      </c>
      <c r="B254" s="310"/>
      <c r="C254" s="311" t="s">
        <v>1667</v>
      </c>
      <c r="D254" s="312" t="s">
        <v>606</v>
      </c>
      <c r="E254" s="313">
        <v>1</v>
      </c>
      <c r="F254" s="314">
        <v>12.09</v>
      </c>
      <c r="G254" s="315">
        <v>12.09</v>
      </c>
    </row>
    <row r="255" spans="1:7" s="316" customFormat="1">
      <c r="A255" s="309"/>
      <c r="B255" s="310"/>
      <c r="C255" s="311"/>
      <c r="D255" s="312"/>
      <c r="E255" s="313"/>
      <c r="F255" s="314" t="s">
        <v>564</v>
      </c>
      <c r="G255" s="315">
        <v>13.185499999999999</v>
      </c>
    </row>
    <row r="256" spans="1:7" s="316" customFormat="1" ht="30">
      <c r="A256" s="309"/>
      <c r="B256" s="310"/>
      <c r="C256" s="311"/>
      <c r="D256" s="312"/>
      <c r="E256" s="313"/>
      <c r="F256" s="314" t="s">
        <v>565</v>
      </c>
      <c r="G256" s="315">
        <v>1.0235256499999998</v>
      </c>
    </row>
    <row r="257" spans="1:7" s="316" customFormat="1">
      <c r="A257" s="309"/>
      <c r="B257" s="310"/>
      <c r="C257" s="311"/>
      <c r="D257" s="312"/>
      <c r="E257" s="313"/>
      <c r="F257" s="314" t="s">
        <v>566</v>
      </c>
      <c r="G257" s="315"/>
    </row>
    <row r="258" spans="1:7" s="316" customFormat="1">
      <c r="A258" s="309"/>
      <c r="B258" s="310"/>
      <c r="C258" s="311"/>
      <c r="D258" s="312"/>
      <c r="E258" s="313"/>
      <c r="F258" s="314" t="s">
        <v>567</v>
      </c>
      <c r="G258" s="315">
        <v>14.209025649999999</v>
      </c>
    </row>
    <row r="259" spans="1:7" s="303" customFormat="1" ht="45">
      <c r="A259" s="317" t="s">
        <v>1668</v>
      </c>
      <c r="B259" s="318" t="s">
        <v>1341</v>
      </c>
      <c r="C259" s="319" t="s">
        <v>1669</v>
      </c>
      <c r="D259" s="320" t="s">
        <v>606</v>
      </c>
      <c r="E259" s="321"/>
      <c r="F259" s="322"/>
      <c r="G259" s="323"/>
    </row>
    <row r="260" spans="1:7" s="316" customFormat="1" ht="30">
      <c r="A260" s="309" t="s">
        <v>1630</v>
      </c>
      <c r="B260" s="310"/>
      <c r="C260" s="311" t="s">
        <v>1631</v>
      </c>
      <c r="D260" s="312" t="s">
        <v>563</v>
      </c>
      <c r="E260" s="313">
        <v>0.1</v>
      </c>
      <c r="F260" s="314">
        <v>7.78</v>
      </c>
      <c r="G260" s="315">
        <v>0.77800000000000002</v>
      </c>
    </row>
    <row r="261" spans="1:7" s="316" customFormat="1" ht="30">
      <c r="A261" s="309" t="s">
        <v>1632</v>
      </c>
      <c r="B261" s="310"/>
      <c r="C261" s="311" t="s">
        <v>1633</v>
      </c>
      <c r="D261" s="312" t="s">
        <v>563</v>
      </c>
      <c r="E261" s="313">
        <v>0.05</v>
      </c>
      <c r="F261" s="314">
        <v>6.35</v>
      </c>
      <c r="G261" s="315">
        <v>0.3175</v>
      </c>
    </row>
    <row r="262" spans="1:7" s="316" customFormat="1" ht="30" customHeight="1">
      <c r="A262" s="309" t="s">
        <v>1670</v>
      </c>
      <c r="B262" s="310"/>
      <c r="C262" s="311" t="s">
        <v>1671</v>
      </c>
      <c r="D262" s="312" t="s">
        <v>606</v>
      </c>
      <c r="E262" s="313">
        <v>1</v>
      </c>
      <c r="F262" s="314">
        <v>14.9</v>
      </c>
      <c r="G262" s="315">
        <v>14.9</v>
      </c>
    </row>
    <row r="263" spans="1:7" s="316" customFormat="1">
      <c r="A263" s="309"/>
      <c r="B263" s="310"/>
      <c r="C263" s="311"/>
      <c r="D263" s="312"/>
      <c r="E263" s="313"/>
      <c r="F263" s="314" t="s">
        <v>564</v>
      </c>
      <c r="G263" s="315">
        <v>15.9955</v>
      </c>
    </row>
    <row r="264" spans="1:7" s="316" customFormat="1" ht="30">
      <c r="A264" s="309"/>
      <c r="B264" s="310"/>
      <c r="C264" s="311"/>
      <c r="D264" s="312"/>
      <c r="E264" s="313"/>
      <c r="F264" s="314" t="s">
        <v>565</v>
      </c>
      <c r="G264" s="315">
        <v>1.0235256499999998</v>
      </c>
    </row>
    <row r="265" spans="1:7" s="316" customFormat="1">
      <c r="A265" s="309"/>
      <c r="B265" s="310"/>
      <c r="C265" s="311"/>
      <c r="D265" s="312"/>
      <c r="E265" s="313"/>
      <c r="F265" s="314" t="s">
        <v>566</v>
      </c>
      <c r="G265" s="315"/>
    </row>
    <row r="266" spans="1:7" s="316" customFormat="1">
      <c r="A266" s="309"/>
      <c r="B266" s="310"/>
      <c r="C266" s="311"/>
      <c r="D266" s="312"/>
      <c r="E266" s="313"/>
      <c r="F266" s="314" t="s">
        <v>567</v>
      </c>
      <c r="G266" s="315">
        <v>17.01902565</v>
      </c>
    </row>
    <row r="267" spans="1:7" s="303" customFormat="1" ht="45">
      <c r="A267" s="317" t="s">
        <v>1672</v>
      </c>
      <c r="B267" s="318" t="s">
        <v>1343</v>
      </c>
      <c r="C267" s="319" t="s">
        <v>1673</v>
      </c>
      <c r="D267" s="320" t="s">
        <v>606</v>
      </c>
      <c r="E267" s="321"/>
      <c r="F267" s="322"/>
      <c r="G267" s="323"/>
    </row>
    <row r="268" spans="1:7" s="316" customFormat="1" ht="30">
      <c r="A268" s="309" t="s">
        <v>1630</v>
      </c>
      <c r="B268" s="310"/>
      <c r="C268" s="311" t="s">
        <v>1631</v>
      </c>
      <c r="D268" s="312" t="s">
        <v>563</v>
      </c>
      <c r="E268" s="313">
        <v>0.1</v>
      </c>
      <c r="F268" s="314">
        <v>7.78</v>
      </c>
      <c r="G268" s="315">
        <v>0.77800000000000002</v>
      </c>
    </row>
    <row r="269" spans="1:7" s="316" customFormat="1" ht="30">
      <c r="A269" s="309" t="s">
        <v>1632</v>
      </c>
      <c r="B269" s="310"/>
      <c r="C269" s="311" t="s">
        <v>1633</v>
      </c>
      <c r="D269" s="312" t="s">
        <v>563</v>
      </c>
      <c r="E269" s="313">
        <v>0.05</v>
      </c>
      <c r="F269" s="314">
        <v>6.35</v>
      </c>
      <c r="G269" s="315">
        <v>0.3175</v>
      </c>
    </row>
    <row r="270" spans="1:7" s="316" customFormat="1" ht="30" customHeight="1">
      <c r="A270" s="309" t="s">
        <v>1674</v>
      </c>
      <c r="B270" s="310"/>
      <c r="C270" s="311" t="s">
        <v>1675</v>
      </c>
      <c r="D270" s="312" t="s">
        <v>606</v>
      </c>
      <c r="E270" s="313">
        <v>1</v>
      </c>
      <c r="F270" s="314">
        <v>27.94</v>
      </c>
      <c r="G270" s="315">
        <v>27.94</v>
      </c>
    </row>
    <row r="271" spans="1:7" s="316" customFormat="1">
      <c r="A271" s="309"/>
      <c r="B271" s="310"/>
      <c r="C271" s="311"/>
      <c r="D271" s="312"/>
      <c r="E271" s="313"/>
      <c r="F271" s="314" t="s">
        <v>564</v>
      </c>
      <c r="G271" s="315">
        <v>29.035500000000003</v>
      </c>
    </row>
    <row r="272" spans="1:7" s="316" customFormat="1" ht="30">
      <c r="A272" s="309"/>
      <c r="B272" s="310"/>
      <c r="C272" s="311"/>
      <c r="D272" s="312"/>
      <c r="E272" s="313"/>
      <c r="F272" s="314" t="s">
        <v>565</v>
      </c>
      <c r="G272" s="315">
        <v>1.0235256499999998</v>
      </c>
    </row>
    <row r="273" spans="1:7" s="316" customFormat="1">
      <c r="A273" s="309"/>
      <c r="B273" s="310"/>
      <c r="C273" s="311"/>
      <c r="D273" s="312"/>
      <c r="E273" s="313"/>
      <c r="F273" s="314" t="s">
        <v>566</v>
      </c>
      <c r="G273" s="315"/>
    </row>
    <row r="274" spans="1:7" s="316" customFormat="1">
      <c r="A274" s="309"/>
      <c r="B274" s="310"/>
      <c r="C274" s="311"/>
      <c r="D274" s="312"/>
      <c r="E274" s="313"/>
      <c r="F274" s="314" t="s">
        <v>567</v>
      </c>
      <c r="G274" s="315">
        <v>30.059025650000002</v>
      </c>
    </row>
    <row r="275" spans="1:7" s="303" customFormat="1" ht="60">
      <c r="A275" s="317" t="s">
        <v>1676</v>
      </c>
      <c r="B275" s="318" t="s">
        <v>1349</v>
      </c>
      <c r="C275" s="319" t="s">
        <v>1350</v>
      </c>
      <c r="D275" s="320" t="s">
        <v>606</v>
      </c>
      <c r="E275" s="321"/>
      <c r="F275" s="322"/>
      <c r="G275" s="323"/>
    </row>
    <row r="276" spans="1:7" s="316" customFormat="1" ht="30">
      <c r="A276" s="309" t="s">
        <v>1630</v>
      </c>
      <c r="B276" s="310"/>
      <c r="C276" s="311" t="s">
        <v>1631</v>
      </c>
      <c r="D276" s="312" t="s">
        <v>563</v>
      </c>
      <c r="E276" s="313">
        <v>0.4</v>
      </c>
      <c r="F276" s="314">
        <v>7.78</v>
      </c>
      <c r="G276" s="315">
        <v>3.1120000000000001</v>
      </c>
    </row>
    <row r="277" spans="1:7" s="316" customFormat="1" ht="30">
      <c r="A277" s="309" t="s">
        <v>1632</v>
      </c>
      <c r="B277" s="310"/>
      <c r="C277" s="311" t="s">
        <v>1633</v>
      </c>
      <c r="D277" s="312" t="s">
        <v>563</v>
      </c>
      <c r="E277" s="313">
        <v>0.2</v>
      </c>
      <c r="F277" s="314">
        <v>6.35</v>
      </c>
      <c r="G277" s="315">
        <v>1.27</v>
      </c>
    </row>
    <row r="278" spans="1:7" s="316" customFormat="1" ht="30" customHeight="1">
      <c r="A278" s="309" t="s">
        <v>1677</v>
      </c>
      <c r="B278" s="310"/>
      <c r="C278" s="311" t="s">
        <v>1678</v>
      </c>
      <c r="D278" s="312" t="s">
        <v>606</v>
      </c>
      <c r="E278" s="313">
        <v>1</v>
      </c>
      <c r="F278" s="314">
        <v>8.6999999999999993</v>
      </c>
      <c r="G278" s="315">
        <v>8.6999999999999993</v>
      </c>
    </row>
    <row r="279" spans="1:7" s="316" customFormat="1">
      <c r="A279" s="309"/>
      <c r="B279" s="310"/>
      <c r="C279" s="311"/>
      <c r="D279" s="312"/>
      <c r="E279" s="313"/>
      <c r="F279" s="314" t="s">
        <v>564</v>
      </c>
      <c r="G279" s="315">
        <v>13.081999999999999</v>
      </c>
    </row>
    <row r="280" spans="1:7" s="316" customFormat="1" ht="30">
      <c r="A280" s="309"/>
      <c r="B280" s="310"/>
      <c r="C280" s="311"/>
      <c r="D280" s="312"/>
      <c r="E280" s="313"/>
      <c r="F280" s="314" t="s">
        <v>565</v>
      </c>
      <c r="G280" s="315">
        <v>4.0941025999999994</v>
      </c>
    </row>
    <row r="281" spans="1:7" s="316" customFormat="1">
      <c r="A281" s="309"/>
      <c r="B281" s="310"/>
      <c r="C281" s="311"/>
      <c r="D281" s="312"/>
      <c r="E281" s="313"/>
      <c r="F281" s="314" t="s">
        <v>566</v>
      </c>
      <c r="G281" s="315"/>
    </row>
    <row r="282" spans="1:7" s="316" customFormat="1">
      <c r="A282" s="309"/>
      <c r="B282" s="310"/>
      <c r="C282" s="311"/>
      <c r="D282" s="312"/>
      <c r="E282" s="313"/>
      <c r="F282" s="314" t="s">
        <v>567</v>
      </c>
      <c r="G282" s="315">
        <v>17.1761026</v>
      </c>
    </row>
    <row r="283" spans="1:7" s="303" customFormat="1" ht="60">
      <c r="A283" s="317" t="s">
        <v>1679</v>
      </c>
      <c r="B283" s="318" t="s">
        <v>1351</v>
      </c>
      <c r="C283" s="319" t="s">
        <v>1352</v>
      </c>
      <c r="D283" s="320" t="s">
        <v>606</v>
      </c>
      <c r="E283" s="321"/>
      <c r="F283" s="322"/>
      <c r="G283" s="323"/>
    </row>
    <row r="284" spans="1:7" s="316" customFormat="1" ht="30">
      <c r="A284" s="309" t="s">
        <v>1630</v>
      </c>
      <c r="B284" s="310"/>
      <c r="C284" s="311" t="s">
        <v>1631</v>
      </c>
      <c r="D284" s="312" t="s">
        <v>563</v>
      </c>
      <c r="E284" s="313">
        <v>0.4</v>
      </c>
      <c r="F284" s="314">
        <v>7.78</v>
      </c>
      <c r="G284" s="315">
        <v>3.1120000000000001</v>
      </c>
    </row>
    <row r="285" spans="1:7" s="316" customFormat="1" ht="30">
      <c r="A285" s="309" t="s">
        <v>1632</v>
      </c>
      <c r="B285" s="310"/>
      <c r="C285" s="311" t="s">
        <v>1633</v>
      </c>
      <c r="D285" s="312" t="s">
        <v>563</v>
      </c>
      <c r="E285" s="313">
        <v>0.2</v>
      </c>
      <c r="F285" s="314">
        <v>6.35</v>
      </c>
      <c r="G285" s="315">
        <v>1.27</v>
      </c>
    </row>
    <row r="286" spans="1:7" s="316" customFormat="1" ht="30" customHeight="1">
      <c r="A286" s="309" t="s">
        <v>1680</v>
      </c>
      <c r="B286" s="310"/>
      <c r="C286" s="311" t="s">
        <v>1681</v>
      </c>
      <c r="D286" s="312" t="s">
        <v>606</v>
      </c>
      <c r="E286" s="313">
        <v>1</v>
      </c>
      <c r="F286" s="314">
        <v>21</v>
      </c>
      <c r="G286" s="315">
        <v>21</v>
      </c>
    </row>
    <row r="287" spans="1:7" s="316" customFormat="1">
      <c r="A287" s="309"/>
      <c r="B287" s="310"/>
      <c r="C287" s="311"/>
      <c r="D287" s="312"/>
      <c r="E287" s="313"/>
      <c r="F287" s="314" t="s">
        <v>564</v>
      </c>
      <c r="G287" s="315">
        <v>25.381999999999998</v>
      </c>
    </row>
    <row r="288" spans="1:7" s="316" customFormat="1" ht="30">
      <c r="A288" s="309"/>
      <c r="B288" s="310"/>
      <c r="C288" s="311"/>
      <c r="D288" s="312"/>
      <c r="E288" s="313"/>
      <c r="F288" s="314" t="s">
        <v>565</v>
      </c>
      <c r="G288" s="315">
        <v>4.0941025999999994</v>
      </c>
    </row>
    <row r="289" spans="1:7" s="316" customFormat="1">
      <c r="A289" s="309"/>
      <c r="B289" s="310"/>
      <c r="C289" s="311"/>
      <c r="D289" s="312"/>
      <c r="E289" s="313"/>
      <c r="F289" s="314" t="s">
        <v>566</v>
      </c>
      <c r="G289" s="315"/>
    </row>
    <row r="290" spans="1:7" s="316" customFormat="1">
      <c r="A290" s="309"/>
      <c r="B290" s="310"/>
      <c r="C290" s="311"/>
      <c r="D290" s="312"/>
      <c r="E290" s="313"/>
      <c r="F290" s="314" t="s">
        <v>567</v>
      </c>
      <c r="G290" s="315">
        <v>29.476102599999997</v>
      </c>
    </row>
    <row r="291" spans="1:7" s="303" customFormat="1" ht="60">
      <c r="A291" s="317" t="s">
        <v>1682</v>
      </c>
      <c r="B291" s="318" t="s">
        <v>1353</v>
      </c>
      <c r="C291" s="319" t="s">
        <v>1354</v>
      </c>
      <c r="D291" s="320" t="s">
        <v>606</v>
      </c>
      <c r="E291" s="321"/>
      <c r="F291" s="322"/>
      <c r="G291" s="323"/>
    </row>
    <row r="292" spans="1:7" s="316" customFormat="1" ht="30">
      <c r="A292" s="309" t="s">
        <v>1630</v>
      </c>
      <c r="B292" s="310"/>
      <c r="C292" s="311" t="s">
        <v>1631</v>
      </c>
      <c r="D292" s="312" t="s">
        <v>563</v>
      </c>
      <c r="E292" s="313">
        <v>0.4</v>
      </c>
      <c r="F292" s="314">
        <v>7.78</v>
      </c>
      <c r="G292" s="315">
        <v>3.1120000000000001</v>
      </c>
    </row>
    <row r="293" spans="1:7" s="316" customFormat="1" ht="30">
      <c r="A293" s="309" t="s">
        <v>1632</v>
      </c>
      <c r="B293" s="310"/>
      <c r="C293" s="311" t="s">
        <v>1633</v>
      </c>
      <c r="D293" s="312" t="s">
        <v>563</v>
      </c>
      <c r="E293" s="313">
        <v>0.2</v>
      </c>
      <c r="F293" s="314">
        <v>6.35</v>
      </c>
      <c r="G293" s="315">
        <v>1.27</v>
      </c>
    </row>
    <row r="294" spans="1:7" s="316" customFormat="1" ht="30" customHeight="1">
      <c r="A294" s="309" t="s">
        <v>1683</v>
      </c>
      <c r="B294" s="310"/>
      <c r="C294" s="311" t="s">
        <v>1671</v>
      </c>
      <c r="D294" s="312" t="s">
        <v>606</v>
      </c>
      <c r="E294" s="313">
        <v>1</v>
      </c>
      <c r="F294" s="314">
        <v>23</v>
      </c>
      <c r="G294" s="315">
        <v>23</v>
      </c>
    </row>
    <row r="295" spans="1:7" s="316" customFormat="1">
      <c r="A295" s="309"/>
      <c r="B295" s="310"/>
      <c r="C295" s="311"/>
      <c r="D295" s="312"/>
      <c r="E295" s="313"/>
      <c r="F295" s="314" t="s">
        <v>564</v>
      </c>
      <c r="G295" s="315">
        <v>27.381999999999998</v>
      </c>
    </row>
    <row r="296" spans="1:7" s="316" customFormat="1" ht="30">
      <c r="A296" s="309"/>
      <c r="B296" s="310"/>
      <c r="C296" s="311"/>
      <c r="D296" s="312"/>
      <c r="E296" s="313"/>
      <c r="F296" s="314" t="s">
        <v>565</v>
      </c>
      <c r="G296" s="315">
        <v>4.0941025999999994</v>
      </c>
    </row>
    <row r="297" spans="1:7" s="316" customFormat="1">
      <c r="A297" s="309"/>
      <c r="B297" s="310"/>
      <c r="C297" s="311"/>
      <c r="D297" s="312"/>
      <c r="E297" s="313"/>
      <c r="F297" s="314" t="s">
        <v>566</v>
      </c>
      <c r="G297" s="315"/>
    </row>
    <row r="298" spans="1:7" s="316" customFormat="1">
      <c r="A298" s="309"/>
      <c r="B298" s="310"/>
      <c r="C298" s="311"/>
      <c r="D298" s="312"/>
      <c r="E298" s="313"/>
      <c r="F298" s="314" t="s">
        <v>567</v>
      </c>
      <c r="G298" s="315">
        <v>31.476102599999997</v>
      </c>
    </row>
    <row r="299" spans="1:7" s="303" customFormat="1" ht="30">
      <c r="A299" s="317" t="s">
        <v>1684</v>
      </c>
      <c r="B299" s="318" t="s">
        <v>1355</v>
      </c>
      <c r="C299" s="319" t="s">
        <v>1356</v>
      </c>
      <c r="D299" s="320" t="s">
        <v>606</v>
      </c>
      <c r="E299" s="321"/>
      <c r="F299" s="322"/>
      <c r="G299" s="323"/>
    </row>
    <row r="300" spans="1:7" s="316" customFormat="1" ht="30">
      <c r="A300" s="309" t="s">
        <v>1630</v>
      </c>
      <c r="B300" s="310"/>
      <c r="C300" s="311" t="s">
        <v>1631</v>
      </c>
      <c r="D300" s="312" t="s">
        <v>563</v>
      </c>
      <c r="E300" s="313">
        <v>0.4</v>
      </c>
      <c r="F300" s="314">
        <v>7.78</v>
      </c>
      <c r="G300" s="315">
        <v>3.1120000000000001</v>
      </c>
    </row>
    <row r="301" spans="1:7" s="316" customFormat="1" ht="30">
      <c r="A301" s="309" t="s">
        <v>1632</v>
      </c>
      <c r="B301" s="310"/>
      <c r="C301" s="311" t="s">
        <v>1633</v>
      </c>
      <c r="D301" s="312" t="s">
        <v>563</v>
      </c>
      <c r="E301" s="313">
        <v>0.2</v>
      </c>
      <c r="F301" s="314">
        <v>6.35</v>
      </c>
      <c r="G301" s="315">
        <v>1.27</v>
      </c>
    </row>
    <row r="302" spans="1:7" s="316" customFormat="1" ht="30" customHeight="1">
      <c r="A302" s="309" t="s">
        <v>1685</v>
      </c>
      <c r="B302" s="310"/>
      <c r="C302" s="311" t="s">
        <v>1675</v>
      </c>
      <c r="D302" s="312" t="s">
        <v>606</v>
      </c>
      <c r="E302" s="313">
        <v>1</v>
      </c>
      <c r="F302" s="314">
        <v>40</v>
      </c>
      <c r="G302" s="315">
        <v>40</v>
      </c>
    </row>
    <row r="303" spans="1:7" s="316" customFormat="1">
      <c r="A303" s="309"/>
      <c r="B303" s="310"/>
      <c r="C303" s="311"/>
      <c r="D303" s="312"/>
      <c r="E303" s="313"/>
      <c r="F303" s="314" t="s">
        <v>564</v>
      </c>
      <c r="G303" s="315">
        <v>44.381999999999998</v>
      </c>
    </row>
    <row r="304" spans="1:7" s="316" customFormat="1" ht="30">
      <c r="A304" s="309"/>
      <c r="B304" s="310"/>
      <c r="C304" s="311"/>
      <c r="D304" s="312"/>
      <c r="E304" s="313"/>
      <c r="F304" s="314" t="s">
        <v>565</v>
      </c>
      <c r="G304" s="315">
        <v>4.0941025999999994</v>
      </c>
    </row>
    <row r="305" spans="1:7" s="316" customFormat="1">
      <c r="A305" s="309"/>
      <c r="B305" s="310"/>
      <c r="C305" s="311"/>
      <c r="D305" s="312"/>
      <c r="E305" s="313"/>
      <c r="F305" s="314" t="s">
        <v>566</v>
      </c>
      <c r="G305" s="315"/>
    </row>
    <row r="306" spans="1:7" s="316" customFormat="1">
      <c r="A306" s="309"/>
      <c r="B306" s="310"/>
      <c r="C306" s="311"/>
      <c r="D306" s="312"/>
      <c r="E306" s="313"/>
      <c r="F306" s="314" t="s">
        <v>567</v>
      </c>
      <c r="G306" s="315">
        <v>48.476102599999997</v>
      </c>
    </row>
    <row r="307" spans="1:7" s="303" customFormat="1" ht="30">
      <c r="A307" s="317" t="s">
        <v>1686</v>
      </c>
      <c r="B307" s="318" t="s">
        <v>1357</v>
      </c>
      <c r="C307" s="319" t="s">
        <v>1358</v>
      </c>
      <c r="D307" s="320" t="s">
        <v>606</v>
      </c>
      <c r="E307" s="321"/>
      <c r="F307" s="322"/>
      <c r="G307" s="323"/>
    </row>
    <row r="308" spans="1:7" s="316" customFormat="1" ht="30">
      <c r="A308" s="309" t="s">
        <v>1630</v>
      </c>
      <c r="B308" s="310"/>
      <c r="C308" s="311" t="s">
        <v>1631</v>
      </c>
      <c r="D308" s="312" t="s">
        <v>563</v>
      </c>
      <c r="E308" s="313">
        <v>0.1</v>
      </c>
      <c r="F308" s="314">
        <v>7.78</v>
      </c>
      <c r="G308" s="315">
        <v>0.77800000000000002</v>
      </c>
    </row>
    <row r="309" spans="1:7" s="316" customFormat="1" ht="30">
      <c r="A309" s="309" t="s">
        <v>1632</v>
      </c>
      <c r="B309" s="310"/>
      <c r="C309" s="311" t="s">
        <v>1633</v>
      </c>
      <c r="D309" s="312" t="s">
        <v>563</v>
      </c>
      <c r="E309" s="313">
        <v>0.05</v>
      </c>
      <c r="F309" s="314">
        <v>6.35</v>
      </c>
      <c r="G309" s="315">
        <v>0.3175</v>
      </c>
    </row>
    <row r="310" spans="1:7" s="316" customFormat="1" ht="30" customHeight="1">
      <c r="A310" s="309" t="s">
        <v>1687</v>
      </c>
      <c r="B310" s="310"/>
      <c r="C310" s="311" t="s">
        <v>1358</v>
      </c>
      <c r="D310" s="312" t="s">
        <v>606</v>
      </c>
      <c r="E310" s="313">
        <v>1</v>
      </c>
      <c r="F310" s="314">
        <v>1.5</v>
      </c>
      <c r="G310" s="315">
        <v>1.5</v>
      </c>
    </row>
    <row r="311" spans="1:7" s="316" customFormat="1">
      <c r="A311" s="309"/>
      <c r="B311" s="310"/>
      <c r="C311" s="311"/>
      <c r="D311" s="312"/>
      <c r="E311" s="313"/>
      <c r="F311" s="314" t="s">
        <v>564</v>
      </c>
      <c r="G311" s="315">
        <v>2.5954999999999999</v>
      </c>
    </row>
    <row r="312" spans="1:7" s="316" customFormat="1" ht="30">
      <c r="A312" s="309"/>
      <c r="B312" s="310"/>
      <c r="C312" s="311"/>
      <c r="D312" s="312"/>
      <c r="E312" s="313"/>
      <c r="F312" s="314" t="s">
        <v>565</v>
      </c>
      <c r="G312" s="315">
        <v>1.0235256499999998</v>
      </c>
    </row>
    <row r="313" spans="1:7" s="316" customFormat="1">
      <c r="A313" s="309"/>
      <c r="B313" s="310"/>
      <c r="C313" s="311"/>
      <c r="D313" s="312"/>
      <c r="E313" s="313"/>
      <c r="F313" s="314" t="s">
        <v>566</v>
      </c>
      <c r="G313" s="315"/>
    </row>
    <row r="314" spans="1:7" s="316" customFormat="1">
      <c r="A314" s="309"/>
      <c r="B314" s="310"/>
      <c r="C314" s="311"/>
      <c r="D314" s="312"/>
      <c r="E314" s="313"/>
      <c r="F314" s="314" t="s">
        <v>567</v>
      </c>
      <c r="G314" s="315">
        <v>3.6190256499999998</v>
      </c>
    </row>
    <row r="315" spans="1:7" s="303" customFormat="1" ht="30">
      <c r="A315" s="317" t="s">
        <v>1688</v>
      </c>
      <c r="B315" s="318" t="s">
        <v>1359</v>
      </c>
      <c r="C315" s="319" t="s">
        <v>1360</v>
      </c>
      <c r="D315" s="320" t="s">
        <v>606</v>
      </c>
      <c r="E315" s="321"/>
      <c r="F315" s="322"/>
      <c r="G315" s="323"/>
    </row>
    <row r="316" spans="1:7" s="316" customFormat="1" ht="30">
      <c r="A316" s="309" t="s">
        <v>1630</v>
      </c>
      <c r="B316" s="310"/>
      <c r="C316" s="311" t="s">
        <v>1631</v>
      </c>
      <c r="D316" s="312" t="s">
        <v>563</v>
      </c>
      <c r="E316" s="313">
        <v>0.1</v>
      </c>
      <c r="F316" s="314">
        <v>7.78</v>
      </c>
      <c r="G316" s="315">
        <v>0.77800000000000002</v>
      </c>
    </row>
    <row r="317" spans="1:7" s="316" customFormat="1" ht="30">
      <c r="A317" s="309" t="s">
        <v>1632</v>
      </c>
      <c r="B317" s="310"/>
      <c r="C317" s="311" t="s">
        <v>1633</v>
      </c>
      <c r="D317" s="312" t="s">
        <v>563</v>
      </c>
      <c r="E317" s="313">
        <v>0.05</v>
      </c>
      <c r="F317" s="314">
        <v>6.35</v>
      </c>
      <c r="G317" s="315">
        <v>0.3175</v>
      </c>
    </row>
    <row r="318" spans="1:7" s="316" customFormat="1" ht="30" customHeight="1">
      <c r="A318" s="309" t="s">
        <v>1689</v>
      </c>
      <c r="B318" s="310"/>
      <c r="C318" s="311" t="s">
        <v>1360</v>
      </c>
      <c r="D318" s="312" t="s">
        <v>606</v>
      </c>
      <c r="E318" s="313">
        <v>1</v>
      </c>
      <c r="F318" s="314">
        <v>1.72</v>
      </c>
      <c r="G318" s="315">
        <v>1.72</v>
      </c>
    </row>
    <row r="319" spans="1:7" s="316" customFormat="1">
      <c r="A319" s="309"/>
      <c r="B319" s="310"/>
      <c r="C319" s="311"/>
      <c r="D319" s="312"/>
      <c r="E319" s="313"/>
      <c r="F319" s="314" t="s">
        <v>564</v>
      </c>
      <c r="G319" s="315">
        <v>2.8155000000000001</v>
      </c>
    </row>
    <row r="320" spans="1:7" s="316" customFormat="1" ht="30">
      <c r="A320" s="309"/>
      <c r="B320" s="310"/>
      <c r="C320" s="311"/>
      <c r="D320" s="312"/>
      <c r="E320" s="313"/>
      <c r="F320" s="314" t="s">
        <v>565</v>
      </c>
      <c r="G320" s="315">
        <v>1.0235256499999998</v>
      </c>
    </row>
    <row r="321" spans="1:7" s="316" customFormat="1">
      <c r="A321" s="309"/>
      <c r="B321" s="310"/>
      <c r="C321" s="311"/>
      <c r="D321" s="312"/>
      <c r="E321" s="313"/>
      <c r="F321" s="314" t="s">
        <v>566</v>
      </c>
      <c r="G321" s="315"/>
    </row>
    <row r="322" spans="1:7" s="316" customFormat="1">
      <c r="A322" s="309"/>
      <c r="B322" s="310"/>
      <c r="C322" s="311"/>
      <c r="D322" s="312"/>
      <c r="E322" s="313"/>
      <c r="F322" s="314" t="s">
        <v>567</v>
      </c>
      <c r="G322" s="315">
        <v>3.83902565</v>
      </c>
    </row>
    <row r="323" spans="1:7" s="303" customFormat="1" ht="30">
      <c r="A323" s="317" t="s">
        <v>1690</v>
      </c>
      <c r="B323" s="318" t="s">
        <v>1361</v>
      </c>
      <c r="C323" s="319" t="s">
        <v>1362</v>
      </c>
      <c r="D323" s="320" t="s">
        <v>606</v>
      </c>
      <c r="E323" s="321"/>
      <c r="F323" s="322"/>
      <c r="G323" s="323"/>
    </row>
    <row r="324" spans="1:7" s="316" customFormat="1" ht="30">
      <c r="A324" s="309" t="s">
        <v>1630</v>
      </c>
      <c r="B324" s="310"/>
      <c r="C324" s="311" t="s">
        <v>1631</v>
      </c>
      <c r="D324" s="312" t="s">
        <v>563</v>
      </c>
      <c r="E324" s="313">
        <v>0.1</v>
      </c>
      <c r="F324" s="314">
        <v>7.78</v>
      </c>
      <c r="G324" s="315">
        <v>0.77800000000000002</v>
      </c>
    </row>
    <row r="325" spans="1:7" s="316" customFormat="1" ht="30">
      <c r="A325" s="309" t="s">
        <v>1632</v>
      </c>
      <c r="B325" s="310"/>
      <c r="C325" s="311" t="s">
        <v>1633</v>
      </c>
      <c r="D325" s="312" t="s">
        <v>563</v>
      </c>
      <c r="E325" s="313">
        <v>0.05</v>
      </c>
      <c r="F325" s="314">
        <v>6.35</v>
      </c>
      <c r="G325" s="315">
        <v>0.3175</v>
      </c>
    </row>
    <row r="326" spans="1:7" s="316" customFormat="1" ht="30" customHeight="1">
      <c r="A326" s="309" t="s">
        <v>1691</v>
      </c>
      <c r="B326" s="310"/>
      <c r="C326" s="311" t="s">
        <v>1362</v>
      </c>
      <c r="D326" s="312" t="s">
        <v>606</v>
      </c>
      <c r="E326" s="313">
        <v>1</v>
      </c>
      <c r="F326" s="314">
        <v>5.0999999999999996</v>
      </c>
      <c r="G326" s="315">
        <v>5.0999999999999996</v>
      </c>
    </row>
    <row r="327" spans="1:7" s="316" customFormat="1">
      <c r="A327" s="309"/>
      <c r="B327" s="310"/>
      <c r="C327" s="311"/>
      <c r="D327" s="312"/>
      <c r="E327" s="313"/>
      <c r="F327" s="314" t="s">
        <v>564</v>
      </c>
      <c r="G327" s="315">
        <v>6.1954999999999991</v>
      </c>
    </row>
    <row r="328" spans="1:7" s="316" customFormat="1" ht="30">
      <c r="A328" s="309"/>
      <c r="B328" s="310"/>
      <c r="C328" s="311"/>
      <c r="D328" s="312"/>
      <c r="E328" s="313"/>
      <c r="F328" s="314" t="s">
        <v>565</v>
      </c>
      <c r="G328" s="315">
        <v>1.0235256499999998</v>
      </c>
    </row>
    <row r="329" spans="1:7" s="316" customFormat="1">
      <c r="A329" s="309"/>
      <c r="B329" s="310"/>
      <c r="C329" s="311"/>
      <c r="D329" s="312"/>
      <c r="E329" s="313"/>
      <c r="F329" s="314" t="s">
        <v>566</v>
      </c>
      <c r="G329" s="315"/>
    </row>
    <row r="330" spans="1:7" s="316" customFormat="1">
      <c r="A330" s="309"/>
      <c r="B330" s="310"/>
      <c r="C330" s="311"/>
      <c r="D330" s="312"/>
      <c r="E330" s="313"/>
      <c r="F330" s="314" t="s">
        <v>567</v>
      </c>
      <c r="G330" s="315">
        <v>7.219025649999999</v>
      </c>
    </row>
    <row r="331" spans="1:7" s="303" customFormat="1" ht="30">
      <c r="A331" s="317" t="s">
        <v>1692</v>
      </c>
      <c r="B331" s="318" t="s">
        <v>1363</v>
      </c>
      <c r="C331" s="319" t="s">
        <v>1364</v>
      </c>
      <c r="D331" s="320" t="s">
        <v>606</v>
      </c>
      <c r="E331" s="321"/>
      <c r="F331" s="322"/>
      <c r="G331" s="323"/>
    </row>
    <row r="332" spans="1:7" s="316" customFormat="1" ht="30">
      <c r="A332" s="309" t="s">
        <v>1630</v>
      </c>
      <c r="B332" s="310"/>
      <c r="C332" s="311" t="s">
        <v>1631</v>
      </c>
      <c r="D332" s="312" t="s">
        <v>563</v>
      </c>
      <c r="E332" s="313">
        <v>0.1</v>
      </c>
      <c r="F332" s="314">
        <v>7.78</v>
      </c>
      <c r="G332" s="315">
        <v>0.77800000000000002</v>
      </c>
    </row>
    <row r="333" spans="1:7" s="316" customFormat="1" ht="30">
      <c r="A333" s="309" t="s">
        <v>1632</v>
      </c>
      <c r="B333" s="310"/>
      <c r="C333" s="311" t="s">
        <v>1633</v>
      </c>
      <c r="D333" s="312" t="s">
        <v>563</v>
      </c>
      <c r="E333" s="313">
        <v>0.05</v>
      </c>
      <c r="F333" s="314">
        <v>6.35</v>
      </c>
      <c r="G333" s="315">
        <v>0.3175</v>
      </c>
    </row>
    <row r="334" spans="1:7" s="316" customFormat="1" ht="30" customHeight="1">
      <c r="A334" s="309" t="s">
        <v>1693</v>
      </c>
      <c r="B334" s="310"/>
      <c r="C334" s="311" t="s">
        <v>1364</v>
      </c>
      <c r="D334" s="312" t="s">
        <v>606</v>
      </c>
      <c r="E334" s="313">
        <v>1</v>
      </c>
      <c r="F334" s="314">
        <v>6.39</v>
      </c>
      <c r="G334" s="315">
        <v>6.39</v>
      </c>
    </row>
    <row r="335" spans="1:7" s="316" customFormat="1">
      <c r="A335" s="309"/>
      <c r="B335" s="310"/>
      <c r="C335" s="311"/>
      <c r="D335" s="312"/>
      <c r="E335" s="313"/>
      <c r="F335" s="314" t="s">
        <v>564</v>
      </c>
      <c r="G335" s="315">
        <v>7.4855</v>
      </c>
    </row>
    <row r="336" spans="1:7" s="316" customFormat="1" ht="30">
      <c r="A336" s="309"/>
      <c r="B336" s="310"/>
      <c r="C336" s="311"/>
      <c r="D336" s="312"/>
      <c r="E336" s="313"/>
      <c r="F336" s="314" t="s">
        <v>565</v>
      </c>
      <c r="G336" s="315">
        <v>1.0235256499999998</v>
      </c>
    </row>
    <row r="337" spans="1:7" s="316" customFormat="1">
      <c r="A337" s="309"/>
      <c r="B337" s="310"/>
      <c r="C337" s="311"/>
      <c r="D337" s="312"/>
      <c r="E337" s="313"/>
      <c r="F337" s="314" t="s">
        <v>566</v>
      </c>
      <c r="G337" s="315"/>
    </row>
    <row r="338" spans="1:7" s="316" customFormat="1">
      <c r="A338" s="309"/>
      <c r="B338" s="310"/>
      <c r="C338" s="311"/>
      <c r="D338" s="312"/>
      <c r="E338" s="313"/>
      <c r="F338" s="314" t="s">
        <v>567</v>
      </c>
      <c r="G338" s="315">
        <v>8.5090256499999999</v>
      </c>
    </row>
    <row r="339" spans="1:7" s="303" customFormat="1" ht="30">
      <c r="A339" s="317" t="s">
        <v>1694</v>
      </c>
      <c r="B339" s="318" t="s">
        <v>1365</v>
      </c>
      <c r="C339" s="319" t="s">
        <v>1366</v>
      </c>
      <c r="D339" s="320" t="s">
        <v>606</v>
      </c>
      <c r="E339" s="321"/>
      <c r="F339" s="322"/>
      <c r="G339" s="323"/>
    </row>
    <row r="340" spans="1:7" s="316" customFormat="1" ht="30">
      <c r="A340" s="309" t="s">
        <v>1630</v>
      </c>
      <c r="B340" s="310"/>
      <c r="C340" s="311" t="s">
        <v>1631</v>
      </c>
      <c r="D340" s="312" t="s">
        <v>563</v>
      </c>
      <c r="E340" s="313">
        <v>0.4</v>
      </c>
      <c r="F340" s="314">
        <v>7.78</v>
      </c>
      <c r="G340" s="315">
        <v>3.1120000000000001</v>
      </c>
    </row>
    <row r="341" spans="1:7" s="316" customFormat="1" ht="30">
      <c r="A341" s="309" t="s">
        <v>1632</v>
      </c>
      <c r="B341" s="310"/>
      <c r="C341" s="311" t="s">
        <v>1633</v>
      </c>
      <c r="D341" s="312" t="s">
        <v>563</v>
      </c>
      <c r="E341" s="313">
        <v>0.2</v>
      </c>
      <c r="F341" s="314">
        <v>6.35</v>
      </c>
      <c r="G341" s="315">
        <v>1.27</v>
      </c>
    </row>
    <row r="342" spans="1:7" s="316" customFormat="1" ht="30" customHeight="1">
      <c r="A342" s="309" t="s">
        <v>1695</v>
      </c>
      <c r="B342" s="310"/>
      <c r="C342" s="311" t="s">
        <v>1366</v>
      </c>
      <c r="D342" s="312" t="s">
        <v>606</v>
      </c>
      <c r="E342" s="313">
        <v>1</v>
      </c>
      <c r="F342" s="314">
        <v>4.63</v>
      </c>
      <c r="G342" s="315">
        <v>4.63</v>
      </c>
    </row>
    <row r="343" spans="1:7" s="316" customFormat="1">
      <c r="A343" s="309"/>
      <c r="B343" s="310"/>
      <c r="C343" s="311"/>
      <c r="D343" s="312"/>
      <c r="E343" s="313"/>
      <c r="F343" s="314" t="s">
        <v>564</v>
      </c>
      <c r="G343" s="315">
        <v>9.0120000000000005</v>
      </c>
    </row>
    <row r="344" spans="1:7" s="316" customFormat="1" ht="30">
      <c r="A344" s="309"/>
      <c r="B344" s="310"/>
      <c r="C344" s="311"/>
      <c r="D344" s="312"/>
      <c r="E344" s="313"/>
      <c r="F344" s="314" t="s">
        <v>565</v>
      </c>
      <c r="G344" s="315">
        <v>4.0941025999999994</v>
      </c>
    </row>
    <row r="345" spans="1:7" s="316" customFormat="1">
      <c r="A345" s="309"/>
      <c r="B345" s="310"/>
      <c r="C345" s="311"/>
      <c r="D345" s="312"/>
      <c r="E345" s="313"/>
      <c r="F345" s="314" t="s">
        <v>566</v>
      </c>
      <c r="G345" s="315"/>
    </row>
    <row r="346" spans="1:7" s="316" customFormat="1">
      <c r="A346" s="309"/>
      <c r="B346" s="310"/>
      <c r="C346" s="311"/>
      <c r="D346" s="312"/>
      <c r="E346" s="313"/>
      <c r="F346" s="314" t="s">
        <v>567</v>
      </c>
      <c r="G346" s="315">
        <v>13.1061026</v>
      </c>
    </row>
    <row r="347" spans="1:7" s="303" customFormat="1" ht="30">
      <c r="A347" s="317" t="s">
        <v>1696</v>
      </c>
      <c r="B347" s="318" t="s">
        <v>1367</v>
      </c>
      <c r="C347" s="319" t="s">
        <v>1368</v>
      </c>
      <c r="D347" s="320" t="s">
        <v>606</v>
      </c>
      <c r="E347" s="321"/>
      <c r="F347" s="322"/>
      <c r="G347" s="323"/>
    </row>
    <row r="348" spans="1:7" s="316" customFormat="1" ht="30">
      <c r="A348" s="309" t="s">
        <v>1630</v>
      </c>
      <c r="B348" s="310"/>
      <c r="C348" s="311" t="s">
        <v>1631</v>
      </c>
      <c r="D348" s="312" t="s">
        <v>563</v>
      </c>
      <c r="E348" s="313">
        <v>0.4</v>
      </c>
      <c r="F348" s="314">
        <v>7.78</v>
      </c>
      <c r="G348" s="315">
        <v>3.1120000000000001</v>
      </c>
    </row>
    <row r="349" spans="1:7" s="316" customFormat="1" ht="30">
      <c r="A349" s="309" t="s">
        <v>1632</v>
      </c>
      <c r="B349" s="310"/>
      <c r="C349" s="311" t="s">
        <v>1633</v>
      </c>
      <c r="D349" s="312" t="s">
        <v>563</v>
      </c>
      <c r="E349" s="313">
        <v>0.2</v>
      </c>
      <c r="F349" s="314">
        <v>6.35</v>
      </c>
      <c r="G349" s="315">
        <v>1.27</v>
      </c>
    </row>
    <row r="350" spans="1:7" s="316" customFormat="1" ht="30" customHeight="1">
      <c r="A350" s="309" t="s">
        <v>1697</v>
      </c>
      <c r="B350" s="310"/>
      <c r="C350" s="311" t="s">
        <v>1368</v>
      </c>
      <c r="D350" s="312" t="s">
        <v>606</v>
      </c>
      <c r="E350" s="313">
        <v>1</v>
      </c>
      <c r="F350" s="314">
        <v>7.2</v>
      </c>
      <c r="G350" s="315">
        <v>7.2</v>
      </c>
    </row>
    <row r="351" spans="1:7" s="316" customFormat="1">
      <c r="A351" s="309"/>
      <c r="B351" s="310"/>
      <c r="C351" s="311"/>
      <c r="D351" s="312"/>
      <c r="E351" s="313"/>
      <c r="F351" s="314" t="s">
        <v>564</v>
      </c>
      <c r="G351" s="315">
        <v>11.582000000000001</v>
      </c>
    </row>
    <row r="352" spans="1:7" s="316" customFormat="1" ht="30">
      <c r="A352" s="309"/>
      <c r="B352" s="310"/>
      <c r="C352" s="311"/>
      <c r="D352" s="312"/>
      <c r="E352" s="313"/>
      <c r="F352" s="314" t="s">
        <v>565</v>
      </c>
      <c r="G352" s="315">
        <v>4.0941025999999994</v>
      </c>
    </row>
    <row r="353" spans="1:7" s="316" customFormat="1">
      <c r="A353" s="309"/>
      <c r="B353" s="310"/>
      <c r="C353" s="311"/>
      <c r="D353" s="312"/>
      <c r="E353" s="313"/>
      <c r="F353" s="314" t="s">
        <v>566</v>
      </c>
      <c r="G353" s="315"/>
    </row>
    <row r="354" spans="1:7" s="316" customFormat="1">
      <c r="A354" s="309"/>
      <c r="B354" s="310"/>
      <c r="C354" s="311"/>
      <c r="D354" s="312"/>
      <c r="E354" s="313"/>
      <c r="F354" s="314" t="s">
        <v>567</v>
      </c>
      <c r="G354" s="315">
        <v>15.6761026</v>
      </c>
    </row>
    <row r="355" spans="1:7" s="303" customFormat="1" ht="30">
      <c r="A355" s="317" t="s">
        <v>1698</v>
      </c>
      <c r="B355" s="318" t="s">
        <v>1369</v>
      </c>
      <c r="C355" s="319" t="s">
        <v>1370</v>
      </c>
      <c r="D355" s="320" t="s">
        <v>606</v>
      </c>
      <c r="E355" s="321"/>
      <c r="F355" s="322"/>
      <c r="G355" s="323"/>
    </row>
    <row r="356" spans="1:7" s="316" customFormat="1" ht="30">
      <c r="A356" s="309" t="s">
        <v>1630</v>
      </c>
      <c r="B356" s="310"/>
      <c r="C356" s="311" t="s">
        <v>1631</v>
      </c>
      <c r="D356" s="312" t="s">
        <v>563</v>
      </c>
      <c r="E356" s="313">
        <v>0.4</v>
      </c>
      <c r="F356" s="314">
        <v>7.78</v>
      </c>
      <c r="G356" s="315">
        <v>3.1120000000000001</v>
      </c>
    </row>
    <row r="357" spans="1:7" s="316" customFormat="1" ht="30">
      <c r="A357" s="309" t="s">
        <v>1632</v>
      </c>
      <c r="B357" s="310"/>
      <c r="C357" s="311" t="s">
        <v>1633</v>
      </c>
      <c r="D357" s="312" t="s">
        <v>563</v>
      </c>
      <c r="E357" s="313">
        <v>0.2</v>
      </c>
      <c r="F357" s="314">
        <v>6.35</v>
      </c>
      <c r="G357" s="315">
        <v>1.27</v>
      </c>
    </row>
    <row r="358" spans="1:7" s="316" customFormat="1" ht="30" customHeight="1">
      <c r="A358" s="309" t="s">
        <v>1699</v>
      </c>
      <c r="B358" s="310"/>
      <c r="C358" s="311" t="s">
        <v>1370</v>
      </c>
      <c r="D358" s="312" t="s">
        <v>606</v>
      </c>
      <c r="E358" s="313">
        <v>1</v>
      </c>
      <c r="F358" s="314">
        <v>15.85</v>
      </c>
      <c r="G358" s="315">
        <v>15.85</v>
      </c>
    </row>
    <row r="359" spans="1:7" s="316" customFormat="1">
      <c r="A359" s="309"/>
      <c r="B359" s="310"/>
      <c r="C359" s="311"/>
      <c r="D359" s="312"/>
      <c r="E359" s="313"/>
      <c r="F359" s="314" t="s">
        <v>564</v>
      </c>
      <c r="G359" s="315">
        <v>20.231999999999999</v>
      </c>
    </row>
    <row r="360" spans="1:7" s="316" customFormat="1" ht="30">
      <c r="A360" s="309"/>
      <c r="B360" s="310"/>
      <c r="C360" s="311"/>
      <c r="D360" s="312"/>
      <c r="E360" s="313"/>
      <c r="F360" s="314" t="s">
        <v>565</v>
      </c>
      <c r="G360" s="315">
        <v>4.0941025999999994</v>
      </c>
    </row>
    <row r="361" spans="1:7" s="316" customFormat="1">
      <c r="A361" s="309"/>
      <c r="B361" s="310"/>
      <c r="C361" s="311"/>
      <c r="D361" s="312"/>
      <c r="E361" s="313"/>
      <c r="F361" s="314" t="s">
        <v>566</v>
      </c>
      <c r="G361" s="315"/>
    </row>
    <row r="362" spans="1:7" s="316" customFormat="1">
      <c r="A362" s="309"/>
      <c r="B362" s="310"/>
      <c r="C362" s="311"/>
      <c r="D362" s="312"/>
      <c r="E362" s="313"/>
      <c r="F362" s="314" t="s">
        <v>567</v>
      </c>
      <c r="G362" s="315">
        <v>24.326102599999999</v>
      </c>
    </row>
    <row r="363" spans="1:7" s="303" customFormat="1" ht="30" customHeight="1">
      <c r="A363" s="317" t="s">
        <v>1700</v>
      </c>
      <c r="B363" s="318" t="s">
        <v>1371</v>
      </c>
      <c r="C363" s="319" t="s">
        <v>1372</v>
      </c>
      <c r="D363" s="320" t="s">
        <v>606</v>
      </c>
      <c r="E363" s="321"/>
      <c r="F363" s="322"/>
      <c r="G363" s="323"/>
    </row>
    <row r="364" spans="1:7" s="316" customFormat="1" ht="30">
      <c r="A364" s="309" t="s">
        <v>1630</v>
      </c>
      <c r="B364" s="310"/>
      <c r="C364" s="311" t="s">
        <v>1631</v>
      </c>
      <c r="D364" s="312" t="s">
        <v>563</v>
      </c>
      <c r="E364" s="313">
        <v>0.05</v>
      </c>
      <c r="F364" s="314">
        <v>7.78</v>
      </c>
      <c r="G364" s="315">
        <v>0.38900000000000001</v>
      </c>
    </row>
    <row r="365" spans="1:7" s="316" customFormat="1" ht="30">
      <c r="A365" s="309" t="s">
        <v>1632</v>
      </c>
      <c r="B365" s="310"/>
      <c r="C365" s="311" t="s">
        <v>1633</v>
      </c>
      <c r="D365" s="312" t="s">
        <v>563</v>
      </c>
      <c r="E365" s="313">
        <v>2.5000000000000001E-2</v>
      </c>
      <c r="F365" s="314">
        <v>6.35</v>
      </c>
      <c r="G365" s="315">
        <v>0.15875</v>
      </c>
    </row>
    <row r="366" spans="1:7" s="316" customFormat="1" ht="30" customHeight="1">
      <c r="A366" s="309" t="s">
        <v>1701</v>
      </c>
      <c r="B366" s="310"/>
      <c r="C366" s="311" t="s">
        <v>1372</v>
      </c>
      <c r="D366" s="312" t="s">
        <v>606</v>
      </c>
      <c r="E366" s="313">
        <v>1</v>
      </c>
      <c r="F366" s="314">
        <v>2.46</v>
      </c>
      <c r="G366" s="315">
        <v>2.46</v>
      </c>
    </row>
    <row r="367" spans="1:7" s="316" customFormat="1">
      <c r="A367" s="309"/>
      <c r="B367" s="310"/>
      <c r="C367" s="311"/>
      <c r="D367" s="312"/>
      <c r="E367" s="313"/>
      <c r="F367" s="314" t="s">
        <v>564</v>
      </c>
      <c r="G367" s="315">
        <v>3.0077499999999997</v>
      </c>
    </row>
    <row r="368" spans="1:7" s="316" customFormat="1" ht="30">
      <c r="A368" s="309"/>
      <c r="B368" s="310"/>
      <c r="C368" s="311"/>
      <c r="D368" s="312"/>
      <c r="E368" s="313"/>
      <c r="F368" s="314" t="s">
        <v>565</v>
      </c>
      <c r="G368" s="315">
        <v>0.51176282499999992</v>
      </c>
    </row>
    <row r="369" spans="1:7" s="316" customFormat="1">
      <c r="A369" s="309"/>
      <c r="B369" s="310"/>
      <c r="C369" s="311"/>
      <c r="D369" s="312"/>
      <c r="E369" s="313"/>
      <c r="F369" s="314" t="s">
        <v>566</v>
      </c>
      <c r="G369" s="315"/>
    </row>
    <row r="370" spans="1:7" s="316" customFormat="1">
      <c r="A370" s="309"/>
      <c r="B370" s="310"/>
      <c r="C370" s="311"/>
      <c r="D370" s="312"/>
      <c r="E370" s="313"/>
      <c r="F370" s="314" t="s">
        <v>567</v>
      </c>
      <c r="G370" s="315">
        <v>3.5195128249999996</v>
      </c>
    </row>
    <row r="371" spans="1:7" s="303" customFormat="1" ht="30" customHeight="1">
      <c r="A371" s="317" t="s">
        <v>1700</v>
      </c>
      <c r="B371" s="318" t="s">
        <v>1373</v>
      </c>
      <c r="C371" s="319" t="s">
        <v>1374</v>
      </c>
      <c r="D371" s="320" t="s">
        <v>606</v>
      </c>
      <c r="E371" s="321"/>
      <c r="F371" s="322"/>
      <c r="G371" s="323"/>
    </row>
    <row r="372" spans="1:7" s="316" customFormat="1" ht="30">
      <c r="A372" s="309" t="s">
        <v>1630</v>
      </c>
      <c r="B372" s="310"/>
      <c r="C372" s="311" t="s">
        <v>1631</v>
      </c>
      <c r="D372" s="312" t="s">
        <v>563</v>
      </c>
      <c r="E372" s="313">
        <v>0.05</v>
      </c>
      <c r="F372" s="314">
        <v>7.78</v>
      </c>
      <c r="G372" s="315">
        <v>0.38900000000000001</v>
      </c>
    </row>
    <row r="373" spans="1:7" s="316" customFormat="1" ht="30">
      <c r="A373" s="309" t="s">
        <v>1632</v>
      </c>
      <c r="B373" s="310"/>
      <c r="C373" s="311" t="s">
        <v>1633</v>
      </c>
      <c r="D373" s="312" t="s">
        <v>563</v>
      </c>
      <c r="E373" s="313">
        <v>2.5000000000000001E-2</v>
      </c>
      <c r="F373" s="314">
        <v>6.35</v>
      </c>
      <c r="G373" s="315">
        <v>0.15875</v>
      </c>
    </row>
    <row r="374" spans="1:7" s="316" customFormat="1" ht="30" customHeight="1">
      <c r="A374" s="309" t="s">
        <v>1702</v>
      </c>
      <c r="B374" s="310"/>
      <c r="C374" s="311" t="s">
        <v>1374</v>
      </c>
      <c r="D374" s="312" t="s">
        <v>606</v>
      </c>
      <c r="E374" s="313">
        <v>1</v>
      </c>
      <c r="F374" s="314">
        <v>15.123333333333335</v>
      </c>
      <c r="G374" s="315">
        <v>15.123333333333335</v>
      </c>
    </row>
    <row r="375" spans="1:7" s="316" customFormat="1">
      <c r="A375" s="309"/>
      <c r="B375" s="310"/>
      <c r="C375" s="311"/>
      <c r="D375" s="312"/>
      <c r="E375" s="313"/>
      <c r="F375" s="314" t="s">
        <v>564</v>
      </c>
      <c r="G375" s="315">
        <v>15.671083333333335</v>
      </c>
    </row>
    <row r="376" spans="1:7" s="316" customFormat="1" ht="30">
      <c r="A376" s="309"/>
      <c r="B376" s="310"/>
      <c r="C376" s="311"/>
      <c r="D376" s="312"/>
      <c r="E376" s="313"/>
      <c r="F376" s="314" t="s">
        <v>565</v>
      </c>
      <c r="G376" s="315">
        <v>0.51176282499999992</v>
      </c>
    </row>
    <row r="377" spans="1:7" s="316" customFormat="1">
      <c r="A377" s="309"/>
      <c r="B377" s="310"/>
      <c r="C377" s="311"/>
      <c r="D377" s="312"/>
      <c r="E377" s="313"/>
      <c r="F377" s="314" t="s">
        <v>566</v>
      </c>
      <c r="G377" s="315"/>
    </row>
    <row r="378" spans="1:7" s="316" customFormat="1">
      <c r="A378" s="309"/>
      <c r="B378" s="310"/>
      <c r="C378" s="311"/>
      <c r="D378" s="312"/>
      <c r="E378" s="313"/>
      <c r="F378" s="314" t="s">
        <v>567</v>
      </c>
      <c r="G378" s="315">
        <v>16.182846158333334</v>
      </c>
    </row>
    <row r="379" spans="1:7" s="303" customFormat="1" ht="30" customHeight="1">
      <c r="A379" s="317" t="s">
        <v>1700</v>
      </c>
      <c r="B379" s="318" t="s">
        <v>1376</v>
      </c>
      <c r="C379" s="319" t="s">
        <v>1377</v>
      </c>
      <c r="D379" s="320" t="s">
        <v>606</v>
      </c>
      <c r="E379" s="321"/>
      <c r="F379" s="322"/>
      <c r="G379" s="323"/>
    </row>
    <row r="380" spans="1:7" s="316" customFormat="1" ht="30">
      <c r="A380" s="309" t="s">
        <v>1630</v>
      </c>
      <c r="B380" s="310"/>
      <c r="C380" s="311" t="s">
        <v>1631</v>
      </c>
      <c r="D380" s="312" t="s">
        <v>563</v>
      </c>
      <c r="E380" s="313">
        <v>0.05</v>
      </c>
      <c r="F380" s="314">
        <v>7.78</v>
      </c>
      <c r="G380" s="315">
        <v>0.38900000000000001</v>
      </c>
    </row>
    <row r="381" spans="1:7" s="316" customFormat="1" ht="30">
      <c r="A381" s="309" t="s">
        <v>1632</v>
      </c>
      <c r="B381" s="310"/>
      <c r="C381" s="311" t="s">
        <v>1633</v>
      </c>
      <c r="D381" s="312" t="s">
        <v>563</v>
      </c>
      <c r="E381" s="313">
        <v>2.5000000000000001E-2</v>
      </c>
      <c r="F381" s="314">
        <v>6.35</v>
      </c>
      <c r="G381" s="315">
        <v>0.15875</v>
      </c>
    </row>
    <row r="382" spans="1:7" s="316" customFormat="1" ht="30" customHeight="1">
      <c r="A382" s="309" t="s">
        <v>1702</v>
      </c>
      <c r="B382" s="310"/>
      <c r="C382" s="311" t="s">
        <v>1377</v>
      </c>
      <c r="D382" s="312" t="s">
        <v>606</v>
      </c>
      <c r="E382" s="313">
        <v>1</v>
      </c>
      <c r="F382" s="314">
        <v>8.2633333333333336</v>
      </c>
      <c r="G382" s="315">
        <v>8.2633333333333336</v>
      </c>
    </row>
    <row r="383" spans="1:7" s="316" customFormat="1">
      <c r="A383" s="309"/>
      <c r="B383" s="310"/>
      <c r="C383" s="311"/>
      <c r="D383" s="312"/>
      <c r="E383" s="313"/>
      <c r="F383" s="314" t="s">
        <v>564</v>
      </c>
      <c r="G383" s="315">
        <v>8.8110833333333343</v>
      </c>
    </row>
    <row r="384" spans="1:7" s="316" customFormat="1" ht="30">
      <c r="A384" s="309"/>
      <c r="B384" s="310"/>
      <c r="C384" s="311"/>
      <c r="D384" s="312"/>
      <c r="E384" s="313"/>
      <c r="F384" s="314" t="s">
        <v>565</v>
      </c>
      <c r="G384" s="315">
        <v>0.51176282499999992</v>
      </c>
    </row>
    <row r="385" spans="1:7" s="316" customFormat="1">
      <c r="A385" s="309"/>
      <c r="B385" s="310"/>
      <c r="C385" s="311"/>
      <c r="D385" s="312"/>
      <c r="E385" s="313"/>
      <c r="F385" s="314" t="s">
        <v>566</v>
      </c>
      <c r="G385" s="315"/>
    </row>
    <row r="386" spans="1:7" s="316" customFormat="1">
      <c r="A386" s="309"/>
      <c r="B386" s="310"/>
      <c r="C386" s="311"/>
      <c r="D386" s="312"/>
      <c r="E386" s="313"/>
      <c r="F386" s="314" t="s">
        <v>567</v>
      </c>
      <c r="G386" s="315">
        <v>9.3228461583333342</v>
      </c>
    </row>
    <row r="387" spans="1:7" s="303" customFormat="1" ht="30" customHeight="1">
      <c r="A387" s="317" t="s">
        <v>1700</v>
      </c>
      <c r="B387" s="318" t="s">
        <v>1378</v>
      </c>
      <c r="C387" s="319" t="s">
        <v>1379</v>
      </c>
      <c r="D387" s="320" t="s">
        <v>606</v>
      </c>
      <c r="E387" s="321"/>
      <c r="F387" s="322"/>
      <c r="G387" s="323"/>
    </row>
    <row r="388" spans="1:7" s="316" customFormat="1" ht="30">
      <c r="A388" s="309" t="s">
        <v>1630</v>
      </c>
      <c r="B388" s="310"/>
      <c r="C388" s="311" t="s">
        <v>1631</v>
      </c>
      <c r="D388" s="312" t="s">
        <v>563</v>
      </c>
      <c r="E388" s="313">
        <v>0.05</v>
      </c>
      <c r="F388" s="314">
        <v>7.78</v>
      </c>
      <c r="G388" s="315">
        <v>0.38900000000000001</v>
      </c>
    </row>
    <row r="389" spans="1:7" s="316" customFormat="1" ht="30">
      <c r="A389" s="309" t="s">
        <v>1632</v>
      </c>
      <c r="B389" s="310"/>
      <c r="C389" s="311" t="s">
        <v>1633</v>
      </c>
      <c r="D389" s="312" t="s">
        <v>563</v>
      </c>
      <c r="E389" s="313">
        <v>2.5000000000000001E-2</v>
      </c>
      <c r="F389" s="314">
        <v>6.35</v>
      </c>
      <c r="G389" s="315">
        <v>0.15875</v>
      </c>
    </row>
    <row r="390" spans="1:7" s="316" customFormat="1" ht="30" customHeight="1">
      <c r="A390" s="309" t="s">
        <v>1702</v>
      </c>
      <c r="B390" s="310"/>
      <c r="C390" s="311" t="s">
        <v>1379</v>
      </c>
      <c r="D390" s="312" t="s">
        <v>606</v>
      </c>
      <c r="E390" s="313">
        <v>1</v>
      </c>
      <c r="F390" s="314">
        <v>34.096666666666664</v>
      </c>
      <c r="G390" s="315">
        <v>34.096666666666664</v>
      </c>
    </row>
    <row r="391" spans="1:7" s="316" customFormat="1">
      <c r="A391" s="309"/>
      <c r="B391" s="310"/>
      <c r="C391" s="311"/>
      <c r="D391" s="312"/>
      <c r="E391" s="313"/>
      <c r="F391" s="314" t="s">
        <v>564</v>
      </c>
      <c r="G391" s="315">
        <v>34.644416666666665</v>
      </c>
    </row>
    <row r="392" spans="1:7" s="316" customFormat="1" ht="30">
      <c r="A392" s="309"/>
      <c r="B392" s="310"/>
      <c r="C392" s="311"/>
      <c r="D392" s="312"/>
      <c r="E392" s="313"/>
      <c r="F392" s="314" t="s">
        <v>565</v>
      </c>
      <c r="G392" s="315">
        <v>0.51176282499999992</v>
      </c>
    </row>
    <row r="393" spans="1:7" s="316" customFormat="1">
      <c r="A393" s="309"/>
      <c r="B393" s="310"/>
      <c r="C393" s="311"/>
      <c r="D393" s="312"/>
      <c r="E393" s="313"/>
      <c r="F393" s="314" t="s">
        <v>566</v>
      </c>
      <c r="G393" s="315"/>
    </row>
    <row r="394" spans="1:7" s="316" customFormat="1">
      <c r="A394" s="309"/>
      <c r="B394" s="310"/>
      <c r="C394" s="311"/>
      <c r="D394" s="312"/>
      <c r="E394" s="313"/>
      <c r="F394" s="314" t="s">
        <v>567</v>
      </c>
      <c r="G394" s="315">
        <v>35.156179491666663</v>
      </c>
    </row>
    <row r="395" spans="1:7" s="303" customFormat="1" ht="30" customHeight="1">
      <c r="A395" s="317" t="s">
        <v>1700</v>
      </c>
      <c r="B395" s="318" t="s">
        <v>1380</v>
      </c>
      <c r="C395" s="319" t="s">
        <v>1381</v>
      </c>
      <c r="D395" s="320" t="s">
        <v>606</v>
      </c>
      <c r="E395" s="321"/>
      <c r="F395" s="322"/>
      <c r="G395" s="323"/>
    </row>
    <row r="396" spans="1:7" s="316" customFormat="1" ht="30">
      <c r="A396" s="309" t="s">
        <v>1630</v>
      </c>
      <c r="B396" s="310"/>
      <c r="C396" s="311" t="s">
        <v>1631</v>
      </c>
      <c r="D396" s="312" t="s">
        <v>563</v>
      </c>
      <c r="E396" s="313">
        <v>0.05</v>
      </c>
      <c r="F396" s="314">
        <v>7.78</v>
      </c>
      <c r="G396" s="315">
        <v>0.38900000000000001</v>
      </c>
    </row>
    <row r="397" spans="1:7" s="316" customFormat="1" ht="30">
      <c r="A397" s="309" t="s">
        <v>1632</v>
      </c>
      <c r="B397" s="310"/>
      <c r="C397" s="311" t="s">
        <v>1633</v>
      </c>
      <c r="D397" s="312" t="s">
        <v>563</v>
      </c>
      <c r="E397" s="313">
        <v>2.5000000000000001E-2</v>
      </c>
      <c r="F397" s="314">
        <v>6.35</v>
      </c>
      <c r="G397" s="315">
        <v>0.15875</v>
      </c>
    </row>
    <row r="398" spans="1:7" s="316" customFormat="1" ht="30" customHeight="1">
      <c r="A398" s="309" t="s">
        <v>1702</v>
      </c>
      <c r="B398" s="310"/>
      <c r="C398" s="311" t="s">
        <v>1381</v>
      </c>
      <c r="D398" s="312" t="s">
        <v>606</v>
      </c>
      <c r="E398" s="313">
        <v>1</v>
      </c>
      <c r="F398" s="314">
        <v>2.9033333333333329</v>
      </c>
      <c r="G398" s="315">
        <v>2.9033333333333329</v>
      </c>
    </row>
    <row r="399" spans="1:7" s="316" customFormat="1">
      <c r="A399" s="309"/>
      <c r="B399" s="310"/>
      <c r="C399" s="311"/>
      <c r="D399" s="312"/>
      <c r="E399" s="313"/>
      <c r="F399" s="314" t="s">
        <v>564</v>
      </c>
      <c r="G399" s="315">
        <v>3.4510833333333331</v>
      </c>
    </row>
    <row r="400" spans="1:7" s="316" customFormat="1" ht="30">
      <c r="A400" s="309"/>
      <c r="B400" s="310"/>
      <c r="C400" s="311"/>
      <c r="D400" s="312"/>
      <c r="E400" s="313"/>
      <c r="F400" s="314" t="s">
        <v>565</v>
      </c>
      <c r="G400" s="315">
        <v>0.51176282499999992</v>
      </c>
    </row>
    <row r="401" spans="1:7" s="316" customFormat="1">
      <c r="A401" s="309"/>
      <c r="B401" s="310"/>
      <c r="C401" s="311"/>
      <c r="D401" s="312"/>
      <c r="E401" s="313"/>
      <c r="F401" s="314" t="s">
        <v>566</v>
      </c>
      <c r="G401" s="315"/>
    </row>
    <row r="402" spans="1:7" s="316" customFormat="1">
      <c r="A402" s="309"/>
      <c r="B402" s="310"/>
      <c r="C402" s="311"/>
      <c r="D402" s="312"/>
      <c r="E402" s="313"/>
      <c r="F402" s="314" t="s">
        <v>567</v>
      </c>
      <c r="G402" s="315">
        <v>3.962846158333333</v>
      </c>
    </row>
    <row r="403" spans="1:7" s="303" customFormat="1" ht="30" customHeight="1">
      <c r="A403" s="317" t="s">
        <v>1700</v>
      </c>
      <c r="B403" s="318" t="s">
        <v>1382</v>
      </c>
      <c r="C403" s="319" t="s">
        <v>1383</v>
      </c>
      <c r="D403" s="320" t="s">
        <v>606</v>
      </c>
      <c r="E403" s="321"/>
      <c r="F403" s="322"/>
      <c r="G403" s="323"/>
    </row>
    <row r="404" spans="1:7" s="316" customFormat="1" ht="30">
      <c r="A404" s="309" t="s">
        <v>1630</v>
      </c>
      <c r="B404" s="310"/>
      <c r="C404" s="311" t="s">
        <v>1631</v>
      </c>
      <c r="D404" s="312" t="s">
        <v>563</v>
      </c>
      <c r="E404" s="313">
        <v>0.05</v>
      </c>
      <c r="F404" s="314">
        <v>7.78</v>
      </c>
      <c r="G404" s="315">
        <v>0.38900000000000001</v>
      </c>
    </row>
    <row r="405" spans="1:7" s="316" customFormat="1" ht="30">
      <c r="A405" s="309" t="s">
        <v>1632</v>
      </c>
      <c r="B405" s="310"/>
      <c r="C405" s="311" t="s">
        <v>1633</v>
      </c>
      <c r="D405" s="312" t="s">
        <v>563</v>
      </c>
      <c r="E405" s="313">
        <v>2.5000000000000001E-2</v>
      </c>
      <c r="F405" s="314">
        <v>6.35</v>
      </c>
      <c r="G405" s="315">
        <v>0.15875</v>
      </c>
    </row>
    <row r="406" spans="1:7" s="316" customFormat="1" ht="30" customHeight="1">
      <c r="A406" s="309" t="s">
        <v>1702</v>
      </c>
      <c r="B406" s="310"/>
      <c r="C406" s="311" t="s">
        <v>1383</v>
      </c>
      <c r="D406" s="312" t="s">
        <v>606</v>
      </c>
      <c r="E406" s="313">
        <v>1</v>
      </c>
      <c r="F406" s="314">
        <v>11.573333333333332</v>
      </c>
      <c r="G406" s="315">
        <v>11.573333333333332</v>
      </c>
    </row>
    <row r="407" spans="1:7" s="316" customFormat="1">
      <c r="A407" s="309"/>
      <c r="B407" s="310"/>
      <c r="C407" s="311"/>
      <c r="D407" s="312"/>
      <c r="E407" s="313"/>
      <c r="F407" s="314" t="s">
        <v>564</v>
      </c>
      <c r="G407" s="315">
        <v>12.121083333333333</v>
      </c>
    </row>
    <row r="408" spans="1:7" s="316" customFormat="1" ht="30">
      <c r="A408" s="309"/>
      <c r="B408" s="310"/>
      <c r="C408" s="311"/>
      <c r="D408" s="312"/>
      <c r="E408" s="313"/>
      <c r="F408" s="314" t="s">
        <v>565</v>
      </c>
      <c r="G408" s="315">
        <v>0.51176282499999992</v>
      </c>
    </row>
    <row r="409" spans="1:7" s="316" customFormat="1">
      <c r="A409" s="309"/>
      <c r="B409" s="310"/>
      <c r="C409" s="311"/>
      <c r="D409" s="312"/>
      <c r="E409" s="313"/>
      <c r="F409" s="314" t="s">
        <v>566</v>
      </c>
      <c r="G409" s="315"/>
    </row>
    <row r="410" spans="1:7" s="316" customFormat="1">
      <c r="A410" s="309"/>
      <c r="B410" s="310"/>
      <c r="C410" s="311"/>
      <c r="D410" s="312"/>
      <c r="E410" s="313"/>
      <c r="F410" s="314" t="s">
        <v>567</v>
      </c>
      <c r="G410" s="315">
        <v>12.632846158333333</v>
      </c>
    </row>
    <row r="411" spans="1:7" s="303" customFormat="1" ht="30" customHeight="1">
      <c r="A411" s="317" t="s">
        <v>1703</v>
      </c>
      <c r="B411" s="318" t="s">
        <v>1384</v>
      </c>
      <c r="C411" s="319" t="s">
        <v>1385</v>
      </c>
      <c r="D411" s="320" t="s">
        <v>606</v>
      </c>
      <c r="E411" s="321"/>
      <c r="F411" s="322"/>
      <c r="G411" s="323"/>
    </row>
    <row r="412" spans="1:7" s="316" customFormat="1" ht="30">
      <c r="A412" s="309" t="s">
        <v>1630</v>
      </c>
      <c r="B412" s="310"/>
      <c r="C412" s="311" t="s">
        <v>1631</v>
      </c>
      <c r="D412" s="312" t="s">
        <v>563</v>
      </c>
      <c r="E412" s="313">
        <v>0.05</v>
      </c>
      <c r="F412" s="314">
        <v>7.78</v>
      </c>
      <c r="G412" s="315">
        <v>0.38900000000000001</v>
      </c>
    </row>
    <row r="413" spans="1:7" s="316" customFormat="1" ht="30">
      <c r="A413" s="309" t="s">
        <v>1632</v>
      </c>
      <c r="B413" s="310"/>
      <c r="C413" s="311" t="s">
        <v>1633</v>
      </c>
      <c r="D413" s="312" t="s">
        <v>563</v>
      </c>
      <c r="E413" s="313">
        <v>2.5000000000000001E-2</v>
      </c>
      <c r="F413" s="314">
        <v>6.35</v>
      </c>
      <c r="G413" s="315">
        <v>0.15875</v>
      </c>
    </row>
    <row r="414" spans="1:7" s="316" customFormat="1" ht="30" customHeight="1">
      <c r="A414" s="309" t="s">
        <v>1704</v>
      </c>
      <c r="B414" s="310"/>
      <c r="C414" s="311" t="s">
        <v>1385</v>
      </c>
      <c r="D414" s="312" t="s">
        <v>606</v>
      </c>
      <c r="E414" s="313">
        <v>1</v>
      </c>
      <c r="F414" s="314">
        <v>0.56999999999999995</v>
      </c>
      <c r="G414" s="315">
        <v>0.56999999999999995</v>
      </c>
    </row>
    <row r="415" spans="1:7" s="316" customFormat="1">
      <c r="A415" s="309"/>
      <c r="B415" s="310"/>
      <c r="C415" s="311"/>
      <c r="D415" s="312"/>
      <c r="E415" s="313"/>
      <c r="F415" s="314" t="s">
        <v>564</v>
      </c>
      <c r="G415" s="315">
        <v>1.11775</v>
      </c>
    </row>
    <row r="416" spans="1:7" s="316" customFormat="1" ht="30">
      <c r="A416" s="309"/>
      <c r="B416" s="310"/>
      <c r="C416" s="311"/>
      <c r="D416" s="312"/>
      <c r="E416" s="313"/>
      <c r="F416" s="314" t="s">
        <v>565</v>
      </c>
      <c r="G416" s="315">
        <v>0.51176282499999992</v>
      </c>
    </row>
    <row r="417" spans="1:7" s="316" customFormat="1">
      <c r="A417" s="309"/>
      <c r="B417" s="310"/>
      <c r="C417" s="311"/>
      <c r="D417" s="312"/>
      <c r="E417" s="313"/>
      <c r="F417" s="314" t="s">
        <v>566</v>
      </c>
      <c r="G417" s="315"/>
    </row>
    <row r="418" spans="1:7" s="316" customFormat="1">
      <c r="A418" s="309"/>
      <c r="B418" s="310"/>
      <c r="C418" s="311"/>
      <c r="D418" s="312"/>
      <c r="E418" s="313"/>
      <c r="F418" s="314" t="s">
        <v>567</v>
      </c>
      <c r="G418" s="315">
        <v>1.6295128249999999</v>
      </c>
    </row>
    <row r="419" spans="1:7" s="303" customFormat="1" ht="30" customHeight="1">
      <c r="A419" s="317" t="s">
        <v>1703</v>
      </c>
      <c r="B419" s="318" t="s">
        <v>1386</v>
      </c>
      <c r="C419" s="319" t="s">
        <v>1387</v>
      </c>
      <c r="D419" s="320" t="s">
        <v>606</v>
      </c>
      <c r="E419" s="321"/>
      <c r="F419" s="322"/>
      <c r="G419" s="323"/>
    </row>
    <row r="420" spans="1:7" s="316" customFormat="1" ht="30">
      <c r="A420" s="309" t="s">
        <v>1630</v>
      </c>
      <c r="B420" s="310"/>
      <c r="C420" s="311" t="s">
        <v>1631</v>
      </c>
      <c r="D420" s="312" t="s">
        <v>563</v>
      </c>
      <c r="E420" s="313">
        <v>0.05</v>
      </c>
      <c r="F420" s="314">
        <v>7.78</v>
      </c>
      <c r="G420" s="315">
        <v>0.38900000000000001</v>
      </c>
    </row>
    <row r="421" spans="1:7" s="316" customFormat="1" ht="30">
      <c r="A421" s="309" t="s">
        <v>1632</v>
      </c>
      <c r="B421" s="310"/>
      <c r="C421" s="311" t="s">
        <v>1633</v>
      </c>
      <c r="D421" s="312" t="s">
        <v>563</v>
      </c>
      <c r="E421" s="313">
        <v>2.5000000000000001E-2</v>
      </c>
      <c r="F421" s="314">
        <v>6.35</v>
      </c>
      <c r="G421" s="315">
        <v>0.15875</v>
      </c>
    </row>
    <row r="422" spans="1:7" s="316" customFormat="1" ht="30" customHeight="1">
      <c r="A422" s="309" t="s">
        <v>1705</v>
      </c>
      <c r="B422" s="310"/>
      <c r="C422" s="311" t="s">
        <v>1387</v>
      </c>
      <c r="D422" s="312" t="s">
        <v>606</v>
      </c>
      <c r="E422" s="313">
        <v>1</v>
      </c>
      <c r="F422" s="314">
        <v>0.76</v>
      </c>
      <c r="G422" s="315">
        <v>0.76</v>
      </c>
    </row>
    <row r="423" spans="1:7" s="316" customFormat="1">
      <c r="A423" s="309"/>
      <c r="B423" s="310"/>
      <c r="C423" s="311"/>
      <c r="D423" s="312"/>
      <c r="E423" s="313"/>
      <c r="F423" s="314" t="s">
        <v>564</v>
      </c>
      <c r="G423" s="315">
        <v>1.30775</v>
      </c>
    </row>
    <row r="424" spans="1:7" s="316" customFormat="1" ht="30">
      <c r="A424" s="309"/>
      <c r="B424" s="310"/>
      <c r="C424" s="311"/>
      <c r="D424" s="312"/>
      <c r="E424" s="313"/>
      <c r="F424" s="314" t="s">
        <v>565</v>
      </c>
      <c r="G424" s="315">
        <v>0.51176282499999992</v>
      </c>
    </row>
    <row r="425" spans="1:7" s="316" customFormat="1">
      <c r="A425" s="309"/>
      <c r="B425" s="310"/>
      <c r="C425" s="311"/>
      <c r="D425" s="312"/>
      <c r="E425" s="313"/>
      <c r="F425" s="314" t="s">
        <v>566</v>
      </c>
      <c r="G425" s="315"/>
    </row>
    <row r="426" spans="1:7" s="316" customFormat="1">
      <c r="A426" s="309"/>
      <c r="B426" s="310"/>
      <c r="C426" s="311"/>
      <c r="D426" s="312"/>
      <c r="E426" s="313"/>
      <c r="F426" s="314" t="s">
        <v>567</v>
      </c>
      <c r="G426" s="315">
        <v>1.8195128249999999</v>
      </c>
    </row>
    <row r="427" spans="1:7" s="303" customFormat="1" ht="30" customHeight="1">
      <c r="A427" s="317" t="s">
        <v>1703</v>
      </c>
      <c r="B427" s="318" t="s">
        <v>1389</v>
      </c>
      <c r="C427" s="319" t="s">
        <v>1390</v>
      </c>
      <c r="D427" s="320" t="s">
        <v>606</v>
      </c>
      <c r="E427" s="321"/>
      <c r="F427" s="322"/>
      <c r="G427" s="323"/>
    </row>
    <row r="428" spans="1:7" s="316" customFormat="1" ht="30">
      <c r="A428" s="309" t="s">
        <v>1630</v>
      </c>
      <c r="B428" s="310"/>
      <c r="C428" s="311" t="s">
        <v>1631</v>
      </c>
      <c r="D428" s="312" t="s">
        <v>563</v>
      </c>
      <c r="E428" s="313">
        <v>0.05</v>
      </c>
      <c r="F428" s="314">
        <v>7.78</v>
      </c>
      <c r="G428" s="315">
        <v>0.38900000000000001</v>
      </c>
    </row>
    <row r="429" spans="1:7" s="316" customFormat="1" ht="30">
      <c r="A429" s="309" t="s">
        <v>1632</v>
      </c>
      <c r="B429" s="310"/>
      <c r="C429" s="311" t="s">
        <v>1633</v>
      </c>
      <c r="D429" s="312" t="s">
        <v>563</v>
      </c>
      <c r="E429" s="313">
        <v>2.5000000000000001E-2</v>
      </c>
      <c r="F429" s="314">
        <v>6.35</v>
      </c>
      <c r="G429" s="315">
        <v>0.15875</v>
      </c>
    </row>
    <row r="430" spans="1:7" s="316" customFormat="1" ht="30" customHeight="1">
      <c r="A430" s="309" t="s">
        <v>1706</v>
      </c>
      <c r="B430" s="310"/>
      <c r="C430" s="311" t="s">
        <v>1390</v>
      </c>
      <c r="D430" s="312" t="s">
        <v>606</v>
      </c>
      <c r="E430" s="313">
        <v>1</v>
      </c>
      <c r="F430" s="314">
        <v>1.24</v>
      </c>
      <c r="G430" s="315">
        <v>1.24</v>
      </c>
    </row>
    <row r="431" spans="1:7" s="316" customFormat="1">
      <c r="A431" s="309"/>
      <c r="B431" s="310"/>
      <c r="C431" s="311"/>
      <c r="D431" s="312"/>
      <c r="E431" s="313"/>
      <c r="F431" s="314" t="s">
        <v>564</v>
      </c>
      <c r="G431" s="315">
        <v>1.78775</v>
      </c>
    </row>
    <row r="432" spans="1:7" s="316" customFormat="1" ht="30">
      <c r="A432" s="309"/>
      <c r="B432" s="310"/>
      <c r="C432" s="311"/>
      <c r="D432" s="312"/>
      <c r="E432" s="313"/>
      <c r="F432" s="314" t="s">
        <v>565</v>
      </c>
      <c r="G432" s="315">
        <v>0.51176282499999992</v>
      </c>
    </row>
    <row r="433" spans="1:7" s="316" customFormat="1">
      <c r="A433" s="309"/>
      <c r="B433" s="310"/>
      <c r="C433" s="311"/>
      <c r="D433" s="312"/>
      <c r="E433" s="313"/>
      <c r="F433" s="314" t="s">
        <v>566</v>
      </c>
      <c r="G433" s="315"/>
    </row>
    <row r="434" spans="1:7" s="316" customFormat="1">
      <c r="A434" s="309"/>
      <c r="B434" s="310"/>
      <c r="C434" s="311"/>
      <c r="D434" s="312"/>
      <c r="E434" s="313"/>
      <c r="F434" s="314" t="s">
        <v>567</v>
      </c>
      <c r="G434" s="315">
        <v>2.2995128249999999</v>
      </c>
    </row>
    <row r="435" spans="1:7" s="303" customFormat="1" ht="30" customHeight="1">
      <c r="A435" s="317" t="s">
        <v>1703</v>
      </c>
      <c r="B435" s="318" t="s">
        <v>1391</v>
      </c>
      <c r="C435" s="319" t="s">
        <v>1392</v>
      </c>
      <c r="D435" s="320" t="s">
        <v>606</v>
      </c>
      <c r="E435" s="321"/>
      <c r="F435" s="322"/>
      <c r="G435" s="323"/>
    </row>
    <row r="436" spans="1:7" s="316" customFormat="1" ht="30">
      <c r="A436" s="309" t="s">
        <v>1630</v>
      </c>
      <c r="B436" s="310"/>
      <c r="C436" s="311" t="s">
        <v>1631</v>
      </c>
      <c r="D436" s="312" t="s">
        <v>563</v>
      </c>
      <c r="E436" s="313">
        <v>0.05</v>
      </c>
      <c r="F436" s="314">
        <v>7.78</v>
      </c>
      <c r="G436" s="315">
        <v>0.38900000000000001</v>
      </c>
    </row>
    <row r="437" spans="1:7" s="316" customFormat="1" ht="30">
      <c r="A437" s="309" t="s">
        <v>1632</v>
      </c>
      <c r="B437" s="310"/>
      <c r="C437" s="311" t="s">
        <v>1633</v>
      </c>
      <c r="D437" s="312" t="s">
        <v>563</v>
      </c>
      <c r="E437" s="313">
        <v>2.5000000000000001E-2</v>
      </c>
      <c r="F437" s="314">
        <v>6.35</v>
      </c>
      <c r="G437" s="315">
        <v>0.15875</v>
      </c>
    </row>
    <row r="438" spans="1:7" s="316" customFormat="1" ht="30" customHeight="1">
      <c r="A438" s="309" t="s">
        <v>1707</v>
      </c>
      <c r="B438" s="310"/>
      <c r="C438" s="311" t="s">
        <v>1392</v>
      </c>
      <c r="D438" s="312" t="s">
        <v>606</v>
      </c>
      <c r="E438" s="313">
        <v>1</v>
      </c>
      <c r="F438" s="314">
        <v>1.37</v>
      </c>
      <c r="G438" s="315">
        <v>1.37</v>
      </c>
    </row>
    <row r="439" spans="1:7" s="316" customFormat="1">
      <c r="A439" s="309"/>
      <c r="B439" s="310"/>
      <c r="C439" s="311"/>
      <c r="D439" s="312"/>
      <c r="E439" s="313"/>
      <c r="F439" s="314" t="s">
        <v>564</v>
      </c>
      <c r="G439" s="315">
        <v>1.9177500000000001</v>
      </c>
    </row>
    <row r="440" spans="1:7" s="316" customFormat="1" ht="30">
      <c r="A440" s="309"/>
      <c r="B440" s="310"/>
      <c r="C440" s="311"/>
      <c r="D440" s="312"/>
      <c r="E440" s="313"/>
      <c r="F440" s="314" t="s">
        <v>565</v>
      </c>
      <c r="G440" s="315">
        <v>0.51176282499999992</v>
      </c>
    </row>
    <row r="441" spans="1:7" s="316" customFormat="1">
      <c r="A441" s="309"/>
      <c r="B441" s="310"/>
      <c r="C441" s="311"/>
      <c r="D441" s="312"/>
      <c r="E441" s="313"/>
      <c r="F441" s="314" t="s">
        <v>566</v>
      </c>
      <c r="G441" s="315"/>
    </row>
    <row r="442" spans="1:7" s="316" customFormat="1">
      <c r="A442" s="309"/>
      <c r="B442" s="310"/>
      <c r="C442" s="311"/>
      <c r="D442" s="312"/>
      <c r="E442" s="313"/>
      <c r="F442" s="314" t="s">
        <v>567</v>
      </c>
      <c r="G442" s="315">
        <v>2.4295128249999998</v>
      </c>
    </row>
    <row r="443" spans="1:7" s="303" customFormat="1" ht="30" customHeight="1">
      <c r="A443" s="317" t="s">
        <v>1703</v>
      </c>
      <c r="B443" s="318" t="s">
        <v>1393</v>
      </c>
      <c r="C443" s="319" t="s">
        <v>1394</v>
      </c>
      <c r="D443" s="320" t="s">
        <v>606</v>
      </c>
      <c r="E443" s="321"/>
      <c r="F443" s="322"/>
      <c r="G443" s="323"/>
    </row>
    <row r="444" spans="1:7" s="316" customFormat="1" ht="30">
      <c r="A444" s="309" t="s">
        <v>1630</v>
      </c>
      <c r="B444" s="310"/>
      <c r="C444" s="311" t="s">
        <v>1631</v>
      </c>
      <c r="D444" s="312" t="s">
        <v>563</v>
      </c>
      <c r="E444" s="313">
        <v>0.05</v>
      </c>
      <c r="F444" s="314">
        <v>7.78</v>
      </c>
      <c r="G444" s="315">
        <v>0.38900000000000001</v>
      </c>
    </row>
    <row r="445" spans="1:7" s="316" customFormat="1" ht="30">
      <c r="A445" s="309" t="s">
        <v>1632</v>
      </c>
      <c r="B445" s="310"/>
      <c r="C445" s="311" t="s">
        <v>1633</v>
      </c>
      <c r="D445" s="312" t="s">
        <v>563</v>
      </c>
      <c r="E445" s="313">
        <v>2.5000000000000001E-2</v>
      </c>
      <c r="F445" s="314">
        <v>6.35</v>
      </c>
      <c r="G445" s="315">
        <v>0.15875</v>
      </c>
    </row>
    <row r="446" spans="1:7" s="316" customFormat="1" ht="30" customHeight="1">
      <c r="A446" s="309" t="s">
        <v>1708</v>
      </c>
      <c r="B446" s="310"/>
      <c r="C446" s="311" t="s">
        <v>1394</v>
      </c>
      <c r="D446" s="312" t="s">
        <v>606</v>
      </c>
      <c r="E446" s="313">
        <v>1</v>
      </c>
      <c r="F446" s="314">
        <v>1.42</v>
      </c>
      <c r="G446" s="315">
        <v>1.42</v>
      </c>
    </row>
    <row r="447" spans="1:7" s="316" customFormat="1">
      <c r="A447" s="309"/>
      <c r="B447" s="310"/>
      <c r="C447" s="311"/>
      <c r="D447" s="312"/>
      <c r="E447" s="313"/>
      <c r="F447" s="314" t="s">
        <v>564</v>
      </c>
      <c r="G447" s="315">
        <v>1.9677499999999999</v>
      </c>
    </row>
    <row r="448" spans="1:7" s="316" customFormat="1" ht="30">
      <c r="A448" s="309"/>
      <c r="B448" s="310"/>
      <c r="C448" s="311"/>
      <c r="D448" s="312"/>
      <c r="E448" s="313"/>
      <c r="F448" s="314" t="s">
        <v>565</v>
      </c>
      <c r="G448" s="315">
        <v>0.51176282499999992</v>
      </c>
    </row>
    <row r="449" spans="1:7" s="316" customFormat="1">
      <c r="A449" s="309"/>
      <c r="B449" s="310"/>
      <c r="C449" s="311"/>
      <c r="D449" s="312"/>
      <c r="E449" s="313"/>
      <c r="F449" s="314" t="s">
        <v>566</v>
      </c>
      <c r="G449" s="315"/>
    </row>
    <row r="450" spans="1:7" s="316" customFormat="1">
      <c r="A450" s="309"/>
      <c r="B450" s="310"/>
      <c r="C450" s="311"/>
      <c r="D450" s="312"/>
      <c r="E450" s="313"/>
      <c r="F450" s="314" t="s">
        <v>567</v>
      </c>
      <c r="G450" s="315">
        <v>2.4795128249999996</v>
      </c>
    </row>
    <row r="451" spans="1:7" s="303" customFormat="1" ht="30" customHeight="1">
      <c r="A451" s="317" t="s">
        <v>1703</v>
      </c>
      <c r="B451" s="318" t="s">
        <v>1395</v>
      </c>
      <c r="C451" s="319" t="s">
        <v>1396</v>
      </c>
      <c r="D451" s="320" t="s">
        <v>606</v>
      </c>
      <c r="E451" s="321"/>
      <c r="F451" s="322"/>
      <c r="G451" s="323"/>
    </row>
    <row r="452" spans="1:7" s="316" customFormat="1" ht="30">
      <c r="A452" s="309" t="s">
        <v>1630</v>
      </c>
      <c r="B452" s="310"/>
      <c r="C452" s="311" t="s">
        <v>1631</v>
      </c>
      <c r="D452" s="312" t="s">
        <v>563</v>
      </c>
      <c r="E452" s="313">
        <v>0.05</v>
      </c>
      <c r="F452" s="314">
        <v>7.78</v>
      </c>
      <c r="G452" s="315">
        <v>0.38900000000000001</v>
      </c>
    </row>
    <row r="453" spans="1:7" s="316" customFormat="1" ht="30">
      <c r="A453" s="309" t="s">
        <v>1632</v>
      </c>
      <c r="B453" s="310"/>
      <c r="C453" s="311" t="s">
        <v>1633</v>
      </c>
      <c r="D453" s="312" t="s">
        <v>563</v>
      </c>
      <c r="E453" s="313">
        <v>2.5000000000000001E-2</v>
      </c>
      <c r="F453" s="314">
        <v>6.35</v>
      </c>
      <c r="G453" s="315">
        <v>0.15875</v>
      </c>
    </row>
    <row r="454" spans="1:7" s="316" customFormat="1" ht="30" customHeight="1">
      <c r="A454" s="309" t="s">
        <v>1709</v>
      </c>
      <c r="B454" s="310"/>
      <c r="C454" s="311" t="s">
        <v>1396</v>
      </c>
      <c r="D454" s="312" t="s">
        <v>606</v>
      </c>
      <c r="E454" s="313">
        <v>1</v>
      </c>
      <c r="F454" s="314">
        <v>1.78</v>
      </c>
      <c r="G454" s="315">
        <v>1.78</v>
      </c>
    </row>
    <row r="455" spans="1:7" s="316" customFormat="1">
      <c r="A455" s="309"/>
      <c r="B455" s="310"/>
      <c r="C455" s="311"/>
      <c r="D455" s="312"/>
      <c r="E455" s="313"/>
      <c r="F455" s="314" t="s">
        <v>564</v>
      </c>
      <c r="G455" s="315">
        <v>2.32775</v>
      </c>
    </row>
    <row r="456" spans="1:7" s="316" customFormat="1" ht="30">
      <c r="A456" s="309"/>
      <c r="B456" s="310"/>
      <c r="C456" s="311"/>
      <c r="D456" s="312"/>
      <c r="E456" s="313"/>
      <c r="F456" s="314" t="s">
        <v>565</v>
      </c>
      <c r="G456" s="315">
        <v>0.51176282499999992</v>
      </c>
    </row>
    <row r="457" spans="1:7" s="316" customFormat="1">
      <c r="A457" s="309"/>
      <c r="B457" s="310"/>
      <c r="C457" s="311"/>
      <c r="D457" s="312"/>
      <c r="E457" s="313"/>
      <c r="F457" s="314" t="s">
        <v>566</v>
      </c>
      <c r="G457" s="315"/>
    </row>
    <row r="458" spans="1:7" s="316" customFormat="1">
      <c r="A458" s="309"/>
      <c r="B458" s="310"/>
      <c r="C458" s="311"/>
      <c r="D458" s="312"/>
      <c r="E458" s="313"/>
      <c r="F458" s="314" t="s">
        <v>567</v>
      </c>
      <c r="G458" s="315">
        <v>2.8395128249999999</v>
      </c>
    </row>
    <row r="459" spans="1:7" s="303" customFormat="1" ht="30" customHeight="1">
      <c r="A459" s="317" t="s">
        <v>1703</v>
      </c>
      <c r="B459" s="318" t="s">
        <v>1397</v>
      </c>
      <c r="C459" s="319" t="s">
        <v>1398</v>
      </c>
      <c r="D459" s="320" t="s">
        <v>606</v>
      </c>
      <c r="E459" s="321"/>
      <c r="F459" s="322"/>
      <c r="G459" s="323"/>
    </row>
    <row r="460" spans="1:7" s="316" customFormat="1" ht="30">
      <c r="A460" s="309" t="s">
        <v>1630</v>
      </c>
      <c r="B460" s="310"/>
      <c r="C460" s="311" t="s">
        <v>1631</v>
      </c>
      <c r="D460" s="312" t="s">
        <v>563</v>
      </c>
      <c r="E460" s="313">
        <v>0.05</v>
      </c>
      <c r="F460" s="314">
        <v>7.78</v>
      </c>
      <c r="G460" s="315">
        <v>0.38900000000000001</v>
      </c>
    </row>
    <row r="461" spans="1:7" s="316" customFormat="1" ht="30">
      <c r="A461" s="309" t="s">
        <v>1632</v>
      </c>
      <c r="B461" s="310"/>
      <c r="C461" s="311" t="s">
        <v>1633</v>
      </c>
      <c r="D461" s="312" t="s">
        <v>563</v>
      </c>
      <c r="E461" s="313">
        <v>2.5000000000000001E-2</v>
      </c>
      <c r="F461" s="314">
        <v>6.35</v>
      </c>
      <c r="G461" s="315">
        <v>0.15875</v>
      </c>
    </row>
    <row r="462" spans="1:7" s="316" customFormat="1" ht="30" customHeight="1">
      <c r="A462" s="309" t="s">
        <v>1710</v>
      </c>
      <c r="B462" s="310"/>
      <c r="C462" s="311" t="s">
        <v>1398</v>
      </c>
      <c r="D462" s="312" t="s">
        <v>606</v>
      </c>
      <c r="E462" s="313">
        <v>1</v>
      </c>
      <c r="F462" s="314">
        <v>2.38</v>
      </c>
      <c r="G462" s="315">
        <v>2.38</v>
      </c>
    </row>
    <row r="463" spans="1:7" s="316" customFormat="1">
      <c r="A463" s="309"/>
      <c r="B463" s="310"/>
      <c r="C463" s="311"/>
      <c r="D463" s="312"/>
      <c r="E463" s="313"/>
      <c r="F463" s="314" t="s">
        <v>564</v>
      </c>
      <c r="G463" s="315">
        <v>2.9277499999999996</v>
      </c>
    </row>
    <row r="464" spans="1:7" s="316" customFormat="1" ht="30">
      <c r="A464" s="309"/>
      <c r="B464" s="310"/>
      <c r="C464" s="311"/>
      <c r="D464" s="312"/>
      <c r="E464" s="313"/>
      <c r="F464" s="314" t="s">
        <v>565</v>
      </c>
      <c r="G464" s="315">
        <v>0.51176282499999992</v>
      </c>
    </row>
    <row r="465" spans="1:7" s="316" customFormat="1">
      <c r="A465" s="309"/>
      <c r="B465" s="310"/>
      <c r="C465" s="311"/>
      <c r="D465" s="312"/>
      <c r="E465" s="313"/>
      <c r="F465" s="314" t="s">
        <v>566</v>
      </c>
      <c r="G465" s="315"/>
    </row>
    <row r="466" spans="1:7" s="316" customFormat="1">
      <c r="A466" s="309"/>
      <c r="B466" s="310"/>
      <c r="C466" s="311"/>
      <c r="D466" s="312"/>
      <c r="E466" s="313"/>
      <c r="F466" s="314" t="s">
        <v>567</v>
      </c>
      <c r="G466" s="315">
        <v>3.4395128249999996</v>
      </c>
    </row>
    <row r="467" spans="1:7" s="303" customFormat="1" ht="30" customHeight="1">
      <c r="A467" s="317" t="s">
        <v>1703</v>
      </c>
      <c r="B467" s="318" t="s">
        <v>1399</v>
      </c>
      <c r="C467" s="319" t="s">
        <v>1400</v>
      </c>
      <c r="D467" s="320" t="s">
        <v>606</v>
      </c>
      <c r="E467" s="321"/>
      <c r="F467" s="322"/>
      <c r="G467" s="323"/>
    </row>
    <row r="468" spans="1:7" s="316" customFormat="1" ht="30">
      <c r="A468" s="309" t="s">
        <v>1630</v>
      </c>
      <c r="B468" s="310"/>
      <c r="C468" s="311" t="s">
        <v>1631</v>
      </c>
      <c r="D468" s="312" t="s">
        <v>563</v>
      </c>
      <c r="E468" s="313">
        <v>0.05</v>
      </c>
      <c r="F468" s="314">
        <v>7.78</v>
      </c>
      <c r="G468" s="315">
        <v>0.38900000000000001</v>
      </c>
    </row>
    <row r="469" spans="1:7" s="316" customFormat="1" ht="30">
      <c r="A469" s="309" t="s">
        <v>1632</v>
      </c>
      <c r="B469" s="310"/>
      <c r="C469" s="311" t="s">
        <v>1633</v>
      </c>
      <c r="D469" s="312" t="s">
        <v>563</v>
      </c>
      <c r="E469" s="313">
        <v>2.5000000000000001E-2</v>
      </c>
      <c r="F469" s="314">
        <v>6.35</v>
      </c>
      <c r="G469" s="315">
        <v>0.15875</v>
      </c>
    </row>
    <row r="470" spans="1:7" s="316" customFormat="1" ht="30" customHeight="1">
      <c r="A470" s="309" t="s">
        <v>1711</v>
      </c>
      <c r="B470" s="310"/>
      <c r="C470" s="311" t="s">
        <v>1400</v>
      </c>
      <c r="D470" s="312" t="s">
        <v>606</v>
      </c>
      <c r="E470" s="313">
        <v>1</v>
      </c>
      <c r="F470" s="314">
        <v>3.21</v>
      </c>
      <c r="G470" s="315">
        <v>3.21</v>
      </c>
    </row>
    <row r="471" spans="1:7" s="316" customFormat="1">
      <c r="A471" s="309"/>
      <c r="B471" s="310"/>
      <c r="C471" s="311"/>
      <c r="D471" s="312"/>
      <c r="E471" s="313"/>
      <c r="F471" s="314" t="s">
        <v>564</v>
      </c>
      <c r="G471" s="315">
        <v>3.7577499999999997</v>
      </c>
    </row>
    <row r="472" spans="1:7" s="316" customFormat="1" ht="30">
      <c r="A472" s="309"/>
      <c r="B472" s="310"/>
      <c r="C472" s="311"/>
      <c r="D472" s="312"/>
      <c r="E472" s="313"/>
      <c r="F472" s="314" t="s">
        <v>565</v>
      </c>
      <c r="G472" s="315">
        <v>0.51176282499999992</v>
      </c>
    </row>
    <row r="473" spans="1:7" s="316" customFormat="1">
      <c r="A473" s="309"/>
      <c r="B473" s="310"/>
      <c r="C473" s="311"/>
      <c r="D473" s="312"/>
      <c r="E473" s="313"/>
      <c r="F473" s="314" t="s">
        <v>566</v>
      </c>
      <c r="G473" s="315"/>
    </row>
    <row r="474" spans="1:7" s="316" customFormat="1">
      <c r="A474" s="309"/>
      <c r="B474" s="310"/>
      <c r="C474" s="311"/>
      <c r="D474" s="312"/>
      <c r="E474" s="313"/>
      <c r="F474" s="314" t="s">
        <v>567</v>
      </c>
      <c r="G474" s="315">
        <v>4.2695128249999996</v>
      </c>
    </row>
    <row r="475" spans="1:7" s="303" customFormat="1" ht="30">
      <c r="A475" s="317" t="s">
        <v>1712</v>
      </c>
      <c r="B475" s="318" t="s">
        <v>1405</v>
      </c>
      <c r="C475" s="319" t="s">
        <v>1713</v>
      </c>
      <c r="D475" s="320" t="s">
        <v>606</v>
      </c>
      <c r="E475" s="321"/>
      <c r="F475" s="322"/>
      <c r="G475" s="323"/>
    </row>
    <row r="476" spans="1:7" s="316" customFormat="1" ht="30">
      <c r="A476" s="309" t="s">
        <v>1630</v>
      </c>
      <c r="B476" s="310"/>
      <c r="C476" s="311" t="s">
        <v>1631</v>
      </c>
      <c r="D476" s="312" t="s">
        <v>563</v>
      </c>
      <c r="E476" s="313">
        <v>0.35</v>
      </c>
      <c r="F476" s="314">
        <v>7.78</v>
      </c>
      <c r="G476" s="315">
        <v>2.7229999999999999</v>
      </c>
    </row>
    <row r="477" spans="1:7" s="316" customFormat="1" ht="30">
      <c r="A477" s="309" t="s">
        <v>1714</v>
      </c>
      <c r="B477" s="310"/>
      <c r="C477" s="311" t="s">
        <v>1715</v>
      </c>
      <c r="D477" s="312" t="s">
        <v>1159</v>
      </c>
      <c r="E477" s="313">
        <v>1</v>
      </c>
      <c r="F477" s="314">
        <v>1.48</v>
      </c>
      <c r="G477" s="315">
        <v>1.48</v>
      </c>
    </row>
    <row r="478" spans="1:7" s="316" customFormat="1" ht="30">
      <c r="A478" s="309" t="s">
        <v>1716</v>
      </c>
      <c r="B478" s="310"/>
      <c r="C478" s="311" t="s">
        <v>1713</v>
      </c>
      <c r="D478" s="312" t="s">
        <v>606</v>
      </c>
      <c r="E478" s="313">
        <v>1</v>
      </c>
      <c r="F478" s="314">
        <v>14.5</v>
      </c>
      <c r="G478" s="315">
        <v>14.5</v>
      </c>
    </row>
    <row r="479" spans="1:7" s="316" customFormat="1">
      <c r="A479" s="309"/>
      <c r="B479" s="310"/>
      <c r="C479" s="311"/>
      <c r="D479" s="312"/>
      <c r="E479" s="313"/>
      <c r="F479" s="314" t="s">
        <v>564</v>
      </c>
      <c r="G479" s="315">
        <v>18.702999999999999</v>
      </c>
    </row>
    <row r="480" spans="1:7" s="316" customFormat="1" ht="30">
      <c r="A480" s="309"/>
      <c r="B480" s="310"/>
      <c r="C480" s="311"/>
      <c r="D480" s="312"/>
      <c r="E480" s="313"/>
      <c r="F480" s="314" t="s">
        <v>565</v>
      </c>
      <c r="G480" s="315">
        <v>2.5440988999999998</v>
      </c>
    </row>
    <row r="481" spans="1:7" s="316" customFormat="1">
      <c r="A481" s="309"/>
      <c r="B481" s="310"/>
      <c r="C481" s="311"/>
      <c r="D481" s="312"/>
      <c r="E481" s="313"/>
      <c r="F481" s="314" t="s">
        <v>566</v>
      </c>
      <c r="G481" s="315"/>
    </row>
    <row r="482" spans="1:7" s="316" customFormat="1">
      <c r="A482" s="309"/>
      <c r="B482" s="310"/>
      <c r="C482" s="311"/>
      <c r="D482" s="312"/>
      <c r="E482" s="313"/>
      <c r="F482" s="314" t="s">
        <v>567</v>
      </c>
      <c r="G482" s="315">
        <v>21.247098899999997</v>
      </c>
    </row>
    <row r="483" spans="1:7" s="303" customFormat="1" ht="30">
      <c r="A483" s="317" t="s">
        <v>1712</v>
      </c>
      <c r="B483" s="318" t="s">
        <v>1407</v>
      </c>
      <c r="C483" s="319" t="s">
        <v>1717</v>
      </c>
      <c r="D483" s="320" t="s">
        <v>606</v>
      </c>
      <c r="E483" s="321"/>
      <c r="F483" s="322"/>
      <c r="G483" s="323"/>
    </row>
    <row r="484" spans="1:7" s="316" customFormat="1" ht="30">
      <c r="A484" s="309" t="s">
        <v>1630</v>
      </c>
      <c r="B484" s="310"/>
      <c r="C484" s="311" t="s">
        <v>1631</v>
      </c>
      <c r="D484" s="312" t="s">
        <v>563</v>
      </c>
      <c r="E484" s="313">
        <v>0.4</v>
      </c>
      <c r="F484" s="314">
        <v>7.78</v>
      </c>
      <c r="G484" s="315">
        <v>3.1120000000000001</v>
      </c>
    </row>
    <row r="485" spans="1:7" s="316" customFormat="1" ht="30">
      <c r="A485" s="309" t="s">
        <v>1718</v>
      </c>
      <c r="B485" s="310"/>
      <c r="C485" s="311" t="s">
        <v>1719</v>
      </c>
      <c r="D485" s="312" t="s">
        <v>1159</v>
      </c>
      <c r="E485" s="313">
        <v>1</v>
      </c>
      <c r="F485" s="314">
        <v>2.13</v>
      </c>
      <c r="G485" s="315">
        <v>2.13</v>
      </c>
    </row>
    <row r="486" spans="1:7" s="316" customFormat="1" ht="30">
      <c r="A486" s="309" t="s">
        <v>1720</v>
      </c>
      <c r="B486" s="310"/>
      <c r="C486" s="311" t="s">
        <v>1717</v>
      </c>
      <c r="D486" s="312" t="s">
        <v>606</v>
      </c>
      <c r="E486" s="313">
        <v>1</v>
      </c>
      <c r="F486" s="314">
        <v>21.27</v>
      </c>
      <c r="G486" s="315">
        <v>21.27</v>
      </c>
    </row>
    <row r="487" spans="1:7" s="316" customFormat="1">
      <c r="A487" s="309"/>
      <c r="B487" s="310"/>
      <c r="C487" s="311"/>
      <c r="D487" s="312"/>
      <c r="E487" s="313"/>
      <c r="F487" s="314" t="s">
        <v>564</v>
      </c>
      <c r="G487" s="315">
        <v>26.512</v>
      </c>
    </row>
    <row r="488" spans="1:7" s="316" customFormat="1" ht="30">
      <c r="A488" s="309"/>
      <c r="B488" s="310"/>
      <c r="C488" s="311"/>
      <c r="D488" s="312"/>
      <c r="E488" s="313"/>
      <c r="F488" s="314" t="s">
        <v>565</v>
      </c>
      <c r="G488" s="315">
        <v>2.9075416000000001</v>
      </c>
    </row>
    <row r="489" spans="1:7" s="316" customFormat="1">
      <c r="A489" s="309"/>
      <c r="B489" s="310"/>
      <c r="C489" s="311"/>
      <c r="D489" s="312"/>
      <c r="E489" s="313"/>
      <c r="F489" s="314" t="s">
        <v>566</v>
      </c>
      <c r="G489" s="315"/>
    </row>
    <row r="490" spans="1:7" s="316" customFormat="1">
      <c r="A490" s="309"/>
      <c r="B490" s="310"/>
      <c r="C490" s="311"/>
      <c r="D490" s="312"/>
      <c r="E490" s="313"/>
      <c r="F490" s="314" t="s">
        <v>567</v>
      </c>
      <c r="G490" s="315">
        <v>29.419541600000002</v>
      </c>
    </row>
    <row r="491" spans="1:7" s="303" customFormat="1" ht="30">
      <c r="A491" s="317" t="s">
        <v>1721</v>
      </c>
      <c r="B491" s="318" t="s">
        <v>1413</v>
      </c>
      <c r="C491" s="319" t="s">
        <v>1722</v>
      </c>
      <c r="D491" s="320" t="s">
        <v>606</v>
      </c>
      <c r="E491" s="321"/>
      <c r="F491" s="322"/>
      <c r="G491" s="323"/>
    </row>
    <row r="492" spans="1:7" s="316" customFormat="1" ht="30">
      <c r="A492" s="309" t="s">
        <v>1630</v>
      </c>
      <c r="B492" s="310"/>
      <c r="C492" s="311" t="s">
        <v>1631</v>
      </c>
      <c r="D492" s="312" t="s">
        <v>563</v>
      </c>
      <c r="E492" s="313">
        <v>0.35</v>
      </c>
      <c r="F492" s="314">
        <v>7.78</v>
      </c>
      <c r="G492" s="315">
        <v>2.7229999999999999</v>
      </c>
    </row>
    <row r="493" spans="1:7" s="316" customFormat="1" ht="30">
      <c r="A493" s="309" t="s">
        <v>1714</v>
      </c>
      <c r="B493" s="310"/>
      <c r="C493" s="311" t="s">
        <v>1715</v>
      </c>
      <c r="D493" s="312" t="s">
        <v>1159</v>
      </c>
      <c r="E493" s="313">
        <v>3</v>
      </c>
      <c r="F493" s="314">
        <v>1.48</v>
      </c>
      <c r="G493" s="315">
        <v>4.4399999999999995</v>
      </c>
    </row>
    <row r="494" spans="1:7" s="316" customFormat="1" ht="30">
      <c r="A494" s="309" t="s">
        <v>1723</v>
      </c>
      <c r="B494" s="310"/>
      <c r="C494" s="311" t="s">
        <v>1722</v>
      </c>
      <c r="D494" s="312" t="s">
        <v>606</v>
      </c>
      <c r="E494" s="313">
        <v>1</v>
      </c>
      <c r="F494" s="314">
        <v>20.09</v>
      </c>
      <c r="G494" s="315">
        <v>20.09</v>
      </c>
    </row>
    <row r="495" spans="1:7" s="316" customFormat="1">
      <c r="A495" s="309"/>
      <c r="B495" s="310"/>
      <c r="C495" s="311"/>
      <c r="D495" s="312"/>
      <c r="E495" s="313"/>
      <c r="F495" s="314" t="s">
        <v>564</v>
      </c>
      <c r="G495" s="315">
        <v>27.253</v>
      </c>
    </row>
    <row r="496" spans="1:7" s="316" customFormat="1" ht="30">
      <c r="A496" s="309"/>
      <c r="B496" s="310"/>
      <c r="C496" s="311"/>
      <c r="D496" s="312"/>
      <c r="E496" s="313"/>
      <c r="F496" s="314" t="s">
        <v>565</v>
      </c>
      <c r="G496" s="315">
        <v>2.5440988999999998</v>
      </c>
    </row>
    <row r="497" spans="1:7" s="316" customFormat="1">
      <c r="A497" s="309"/>
      <c r="B497" s="310"/>
      <c r="C497" s="311"/>
      <c r="D497" s="312"/>
      <c r="E497" s="313"/>
      <c r="F497" s="314" t="s">
        <v>566</v>
      </c>
      <c r="G497" s="315"/>
    </row>
    <row r="498" spans="1:7" s="316" customFormat="1">
      <c r="A498" s="309"/>
      <c r="B498" s="310"/>
      <c r="C498" s="311"/>
      <c r="D498" s="312"/>
      <c r="E498" s="313"/>
      <c r="F498" s="314" t="s">
        <v>567</v>
      </c>
      <c r="G498" s="315">
        <v>29.797098900000002</v>
      </c>
    </row>
    <row r="499" spans="1:7" s="303" customFormat="1" ht="30">
      <c r="A499" s="317" t="s">
        <v>1721</v>
      </c>
      <c r="B499" s="318" t="s">
        <v>1415</v>
      </c>
      <c r="C499" s="319" t="s">
        <v>1724</v>
      </c>
      <c r="D499" s="320" t="s">
        <v>606</v>
      </c>
      <c r="E499" s="321"/>
      <c r="F499" s="322"/>
      <c r="G499" s="323"/>
    </row>
    <row r="500" spans="1:7" s="316" customFormat="1" ht="30">
      <c r="A500" s="309" t="s">
        <v>1630</v>
      </c>
      <c r="B500" s="310"/>
      <c r="C500" s="311" t="s">
        <v>1631</v>
      </c>
      <c r="D500" s="312" t="s">
        <v>563</v>
      </c>
      <c r="E500" s="313">
        <v>0.35</v>
      </c>
      <c r="F500" s="314">
        <v>7.78</v>
      </c>
      <c r="G500" s="315">
        <v>2.7229999999999999</v>
      </c>
    </row>
    <row r="501" spans="1:7" s="316" customFormat="1" ht="30">
      <c r="A501" s="309" t="s">
        <v>1718</v>
      </c>
      <c r="B501" s="310"/>
      <c r="C501" s="311" t="s">
        <v>1719</v>
      </c>
      <c r="D501" s="312" t="s">
        <v>1159</v>
      </c>
      <c r="E501" s="313">
        <v>3</v>
      </c>
      <c r="F501" s="314">
        <v>2.13</v>
      </c>
      <c r="G501" s="315">
        <v>6.39</v>
      </c>
    </row>
    <row r="502" spans="1:7" s="316" customFormat="1" ht="30">
      <c r="A502" s="309" t="s">
        <v>1725</v>
      </c>
      <c r="B502" s="310"/>
      <c r="C502" s="311" t="s">
        <v>1724</v>
      </c>
      <c r="D502" s="312" t="s">
        <v>606</v>
      </c>
      <c r="E502" s="313">
        <v>1</v>
      </c>
      <c r="F502" s="314">
        <v>27.22</v>
      </c>
      <c r="G502" s="315">
        <v>27.22</v>
      </c>
    </row>
    <row r="503" spans="1:7" s="316" customFormat="1">
      <c r="A503" s="309"/>
      <c r="B503" s="310"/>
      <c r="C503" s="311"/>
      <c r="D503" s="312"/>
      <c r="E503" s="313"/>
      <c r="F503" s="314" t="s">
        <v>564</v>
      </c>
      <c r="G503" s="315">
        <v>36.332999999999998</v>
      </c>
    </row>
    <row r="504" spans="1:7" s="316" customFormat="1" ht="30">
      <c r="A504" s="309"/>
      <c r="B504" s="310"/>
      <c r="C504" s="311"/>
      <c r="D504" s="312"/>
      <c r="E504" s="313"/>
      <c r="F504" s="314" t="s">
        <v>565</v>
      </c>
      <c r="G504" s="315">
        <v>2.5440988999999998</v>
      </c>
    </row>
    <row r="505" spans="1:7" s="316" customFormat="1">
      <c r="A505" s="309"/>
      <c r="B505" s="310"/>
      <c r="C505" s="311"/>
      <c r="D505" s="312"/>
      <c r="E505" s="313"/>
      <c r="F505" s="314" t="s">
        <v>566</v>
      </c>
      <c r="G505" s="315"/>
    </row>
    <row r="506" spans="1:7" s="316" customFormat="1">
      <c r="A506" s="309"/>
      <c r="B506" s="310"/>
      <c r="C506" s="311"/>
      <c r="D506" s="312"/>
      <c r="E506" s="313"/>
      <c r="F506" s="314" t="s">
        <v>567</v>
      </c>
      <c r="G506" s="315">
        <v>38.8770989</v>
      </c>
    </row>
    <row r="507" spans="1:7" s="303" customFormat="1" ht="30">
      <c r="A507" s="317" t="s">
        <v>1726</v>
      </c>
      <c r="B507" s="318" t="s">
        <v>1421</v>
      </c>
      <c r="C507" s="319" t="s">
        <v>1727</v>
      </c>
      <c r="D507" s="320" t="s">
        <v>606</v>
      </c>
      <c r="E507" s="321"/>
      <c r="F507" s="322"/>
      <c r="G507" s="323"/>
    </row>
    <row r="508" spans="1:7" s="316" customFormat="1" ht="30">
      <c r="A508" s="309" t="s">
        <v>1630</v>
      </c>
      <c r="B508" s="310"/>
      <c r="C508" s="311" t="s">
        <v>1631</v>
      </c>
      <c r="D508" s="312" t="s">
        <v>563</v>
      </c>
      <c r="E508" s="313">
        <v>0.4</v>
      </c>
      <c r="F508" s="314">
        <v>7.78</v>
      </c>
      <c r="G508" s="315">
        <v>3.1120000000000001</v>
      </c>
    </row>
    <row r="509" spans="1:7" s="316" customFormat="1" ht="30">
      <c r="A509" s="309" t="s">
        <v>1714</v>
      </c>
      <c r="B509" s="310"/>
      <c r="C509" s="311" t="s">
        <v>1715</v>
      </c>
      <c r="D509" s="312" t="s">
        <v>1159</v>
      </c>
      <c r="E509" s="313">
        <v>2</v>
      </c>
      <c r="F509" s="314">
        <v>1.48</v>
      </c>
      <c r="G509" s="315">
        <v>2.96</v>
      </c>
    </row>
    <row r="510" spans="1:7" s="316" customFormat="1" ht="30">
      <c r="A510" s="309" t="s">
        <v>1728</v>
      </c>
      <c r="B510" s="310"/>
      <c r="C510" s="311" t="s">
        <v>1727</v>
      </c>
      <c r="D510" s="312" t="s">
        <v>606</v>
      </c>
      <c r="E510" s="313">
        <v>1</v>
      </c>
      <c r="F510" s="314">
        <v>16.77</v>
      </c>
      <c r="G510" s="315">
        <v>16.77</v>
      </c>
    </row>
    <row r="511" spans="1:7" s="316" customFormat="1">
      <c r="A511" s="309"/>
      <c r="B511" s="310"/>
      <c r="C511" s="311"/>
      <c r="D511" s="312"/>
      <c r="E511" s="313"/>
      <c r="F511" s="314" t="s">
        <v>564</v>
      </c>
      <c r="G511" s="315">
        <v>22.841999999999999</v>
      </c>
    </row>
    <row r="512" spans="1:7" s="316" customFormat="1" ht="30">
      <c r="A512" s="309"/>
      <c r="B512" s="310"/>
      <c r="C512" s="311"/>
      <c r="D512" s="312"/>
      <c r="E512" s="313"/>
      <c r="F512" s="314" t="s">
        <v>565</v>
      </c>
      <c r="G512" s="315">
        <v>2.9075416000000001</v>
      </c>
    </row>
    <row r="513" spans="1:7" s="316" customFormat="1">
      <c r="A513" s="309"/>
      <c r="B513" s="310"/>
      <c r="C513" s="311"/>
      <c r="D513" s="312"/>
      <c r="E513" s="313"/>
      <c r="F513" s="314" t="s">
        <v>566</v>
      </c>
      <c r="G513" s="315"/>
    </row>
    <row r="514" spans="1:7" s="316" customFormat="1">
      <c r="A514" s="309"/>
      <c r="B514" s="310"/>
      <c r="C514" s="311"/>
      <c r="D514" s="312"/>
      <c r="E514" s="313"/>
      <c r="F514" s="314" t="s">
        <v>567</v>
      </c>
      <c r="G514" s="315">
        <v>25.749541600000001</v>
      </c>
    </row>
    <row r="515" spans="1:7" s="303" customFormat="1" ht="30">
      <c r="A515" s="317" t="s">
        <v>1726</v>
      </c>
      <c r="B515" s="318" t="s">
        <v>1423</v>
      </c>
      <c r="C515" s="319" t="s">
        <v>1729</v>
      </c>
      <c r="D515" s="320" t="s">
        <v>606</v>
      </c>
      <c r="E515" s="321"/>
      <c r="F515" s="322"/>
      <c r="G515" s="323"/>
    </row>
    <row r="516" spans="1:7" s="316" customFormat="1" ht="30">
      <c r="A516" s="309" t="s">
        <v>1630</v>
      </c>
      <c r="B516" s="310"/>
      <c r="C516" s="311" t="s">
        <v>1631</v>
      </c>
      <c r="D516" s="312" t="s">
        <v>563</v>
      </c>
      <c r="E516" s="313">
        <v>0.4</v>
      </c>
      <c r="F516" s="314">
        <v>7.78</v>
      </c>
      <c r="G516" s="315">
        <v>3.1120000000000001</v>
      </c>
    </row>
    <row r="517" spans="1:7" s="316" customFormat="1" ht="30">
      <c r="A517" s="309" t="s">
        <v>1718</v>
      </c>
      <c r="B517" s="310"/>
      <c r="C517" s="311" t="s">
        <v>1719</v>
      </c>
      <c r="D517" s="312" t="s">
        <v>1159</v>
      </c>
      <c r="E517" s="313">
        <v>2</v>
      </c>
      <c r="F517" s="314">
        <v>2.13</v>
      </c>
      <c r="G517" s="315">
        <v>4.26</v>
      </c>
    </row>
    <row r="518" spans="1:7" s="316" customFormat="1" ht="30">
      <c r="A518" s="309" t="s">
        <v>1730</v>
      </c>
      <c r="B518" s="310"/>
      <c r="C518" s="311" t="s">
        <v>1729</v>
      </c>
      <c r="D518" s="312" t="s">
        <v>606</v>
      </c>
      <c r="E518" s="313">
        <v>1</v>
      </c>
      <c r="F518" s="314">
        <v>25.54</v>
      </c>
      <c r="G518" s="315">
        <v>25.54</v>
      </c>
    </row>
    <row r="519" spans="1:7" s="316" customFormat="1">
      <c r="A519" s="309"/>
      <c r="B519" s="310"/>
      <c r="C519" s="311"/>
      <c r="D519" s="312"/>
      <c r="E519" s="313"/>
      <c r="F519" s="314" t="s">
        <v>564</v>
      </c>
      <c r="G519" s="315">
        <v>32.911999999999999</v>
      </c>
    </row>
    <row r="520" spans="1:7" s="316" customFormat="1" ht="30">
      <c r="A520" s="309"/>
      <c r="B520" s="310"/>
      <c r="C520" s="311"/>
      <c r="D520" s="312"/>
      <c r="E520" s="313"/>
      <c r="F520" s="314" t="s">
        <v>565</v>
      </c>
      <c r="G520" s="315">
        <v>2.9075416000000001</v>
      </c>
    </row>
    <row r="521" spans="1:7" s="316" customFormat="1">
      <c r="A521" s="309"/>
      <c r="B521" s="310"/>
      <c r="C521" s="311"/>
      <c r="D521" s="312"/>
      <c r="E521" s="313"/>
      <c r="F521" s="314" t="s">
        <v>566</v>
      </c>
      <c r="G521" s="315"/>
    </row>
    <row r="522" spans="1:7" s="316" customFormat="1">
      <c r="A522" s="309"/>
      <c r="B522" s="310"/>
      <c r="C522" s="311"/>
      <c r="D522" s="312"/>
      <c r="E522" s="313"/>
      <c r="F522" s="314" t="s">
        <v>567</v>
      </c>
      <c r="G522" s="315">
        <v>35.819541600000001</v>
      </c>
    </row>
    <row r="523" spans="1:7" s="303" customFormat="1" ht="30">
      <c r="A523" s="317" t="s">
        <v>1731</v>
      </c>
      <c r="B523" s="318" t="s">
        <v>1429</v>
      </c>
      <c r="C523" s="319" t="s">
        <v>1732</v>
      </c>
      <c r="D523" s="320" t="s">
        <v>606</v>
      </c>
      <c r="E523" s="321"/>
      <c r="F523" s="322"/>
      <c r="G523" s="323"/>
    </row>
    <row r="524" spans="1:7" s="316" customFormat="1" ht="30">
      <c r="A524" s="309" t="s">
        <v>1630</v>
      </c>
      <c r="B524" s="310"/>
      <c r="C524" s="311" t="s">
        <v>1631</v>
      </c>
      <c r="D524" s="312" t="s">
        <v>563</v>
      </c>
      <c r="E524" s="313">
        <v>0.4</v>
      </c>
      <c r="F524" s="314">
        <v>7.78</v>
      </c>
      <c r="G524" s="315">
        <v>3.1120000000000001</v>
      </c>
    </row>
    <row r="525" spans="1:7" s="316" customFormat="1" ht="30">
      <c r="A525" s="309" t="s">
        <v>1714</v>
      </c>
      <c r="B525" s="310"/>
      <c r="C525" s="311" t="s">
        <v>1715</v>
      </c>
      <c r="D525" s="312" t="s">
        <v>1159</v>
      </c>
      <c r="E525" s="313">
        <v>4</v>
      </c>
      <c r="F525" s="314">
        <v>1.48</v>
      </c>
      <c r="G525" s="315">
        <v>5.92</v>
      </c>
    </row>
    <row r="526" spans="1:7" s="316" customFormat="1" ht="30">
      <c r="A526" s="309" t="s">
        <v>1733</v>
      </c>
      <c r="B526" s="310"/>
      <c r="C526" s="311" t="s">
        <v>1732</v>
      </c>
      <c r="D526" s="312" t="s">
        <v>606</v>
      </c>
      <c r="E526" s="313">
        <v>1</v>
      </c>
      <c r="F526" s="314">
        <v>18.63</v>
      </c>
      <c r="G526" s="315">
        <v>18.63</v>
      </c>
    </row>
    <row r="527" spans="1:7" s="316" customFormat="1">
      <c r="A527" s="309"/>
      <c r="B527" s="310"/>
      <c r="C527" s="311"/>
      <c r="D527" s="312"/>
      <c r="E527" s="313"/>
      <c r="F527" s="314" t="s">
        <v>564</v>
      </c>
      <c r="G527" s="315">
        <v>27.661999999999999</v>
      </c>
    </row>
    <row r="528" spans="1:7" s="316" customFormat="1" ht="30">
      <c r="A528" s="309"/>
      <c r="B528" s="310"/>
      <c r="C528" s="311"/>
      <c r="D528" s="312"/>
      <c r="E528" s="313"/>
      <c r="F528" s="314" t="s">
        <v>565</v>
      </c>
      <c r="G528" s="315">
        <v>2.9075416000000001</v>
      </c>
    </row>
    <row r="529" spans="1:7" s="316" customFormat="1">
      <c r="A529" s="309"/>
      <c r="B529" s="310"/>
      <c r="C529" s="311"/>
      <c r="D529" s="312"/>
      <c r="E529" s="313"/>
      <c r="F529" s="314" t="s">
        <v>566</v>
      </c>
      <c r="G529" s="315"/>
    </row>
    <row r="530" spans="1:7" s="316" customFormat="1">
      <c r="A530" s="309"/>
      <c r="B530" s="310"/>
      <c r="C530" s="311"/>
      <c r="D530" s="312"/>
      <c r="E530" s="313"/>
      <c r="F530" s="314" t="s">
        <v>567</v>
      </c>
      <c r="G530" s="315">
        <v>30.569541600000001</v>
      </c>
    </row>
    <row r="531" spans="1:7" s="303" customFormat="1" ht="30">
      <c r="A531" s="317" t="s">
        <v>1731</v>
      </c>
      <c r="B531" s="318" t="s">
        <v>1432</v>
      </c>
      <c r="C531" s="319" t="s">
        <v>1734</v>
      </c>
      <c r="D531" s="320" t="s">
        <v>606</v>
      </c>
      <c r="E531" s="321"/>
      <c r="F531" s="322"/>
      <c r="G531" s="323"/>
    </row>
    <row r="532" spans="1:7" s="316" customFormat="1" ht="30">
      <c r="A532" s="309" t="s">
        <v>1630</v>
      </c>
      <c r="B532" s="310"/>
      <c r="C532" s="311" t="s">
        <v>1631</v>
      </c>
      <c r="D532" s="312" t="s">
        <v>563</v>
      </c>
      <c r="E532" s="313">
        <v>0.4</v>
      </c>
      <c r="F532" s="314">
        <v>7.78</v>
      </c>
      <c r="G532" s="315">
        <v>3.1120000000000001</v>
      </c>
    </row>
    <row r="533" spans="1:7" s="316" customFormat="1" ht="30">
      <c r="A533" s="309" t="s">
        <v>1718</v>
      </c>
      <c r="B533" s="310"/>
      <c r="C533" s="311" t="s">
        <v>1735</v>
      </c>
      <c r="D533" s="312" t="s">
        <v>1159</v>
      </c>
      <c r="E533" s="313">
        <v>4</v>
      </c>
      <c r="F533" s="314">
        <v>2.13</v>
      </c>
      <c r="G533" s="315">
        <v>8.52</v>
      </c>
    </row>
    <row r="534" spans="1:7" s="316" customFormat="1" ht="30">
      <c r="A534" s="309" t="s">
        <v>1736</v>
      </c>
      <c r="B534" s="310"/>
      <c r="C534" s="311" t="s">
        <v>1734</v>
      </c>
      <c r="D534" s="312" t="s">
        <v>606</v>
      </c>
      <c r="E534" s="313">
        <v>1</v>
      </c>
      <c r="F534" s="314">
        <v>28.77</v>
      </c>
      <c r="G534" s="315">
        <v>28.77</v>
      </c>
    </row>
    <row r="535" spans="1:7" s="316" customFormat="1">
      <c r="A535" s="309"/>
      <c r="B535" s="310"/>
      <c r="C535" s="311"/>
      <c r="D535" s="312"/>
      <c r="E535" s="313"/>
      <c r="F535" s="314" t="s">
        <v>564</v>
      </c>
      <c r="G535" s="315">
        <v>40.402000000000001</v>
      </c>
    </row>
    <row r="536" spans="1:7" s="316" customFormat="1" ht="30">
      <c r="A536" s="309"/>
      <c r="B536" s="310"/>
      <c r="C536" s="311"/>
      <c r="D536" s="312"/>
      <c r="E536" s="313"/>
      <c r="F536" s="314" t="s">
        <v>565</v>
      </c>
      <c r="G536" s="315">
        <v>2.9075416000000001</v>
      </c>
    </row>
    <row r="537" spans="1:7" s="316" customFormat="1">
      <c r="A537" s="309"/>
      <c r="B537" s="310"/>
      <c r="C537" s="311"/>
      <c r="D537" s="312"/>
      <c r="E537" s="313"/>
      <c r="F537" s="314" t="s">
        <v>566</v>
      </c>
      <c r="G537" s="315"/>
    </row>
    <row r="538" spans="1:7" s="316" customFormat="1">
      <c r="A538" s="309"/>
      <c r="B538" s="310"/>
      <c r="C538" s="311"/>
      <c r="D538" s="312"/>
      <c r="E538" s="313"/>
      <c r="F538" s="314" t="s">
        <v>567</v>
      </c>
      <c r="G538" s="315">
        <v>43.309541600000003</v>
      </c>
    </row>
    <row r="539" spans="1:7" s="303" customFormat="1" ht="30">
      <c r="A539" s="317" t="s">
        <v>1737</v>
      </c>
      <c r="B539" s="318" t="s">
        <v>1434</v>
      </c>
      <c r="C539" s="319" t="s">
        <v>1435</v>
      </c>
      <c r="D539" s="320" t="s">
        <v>606</v>
      </c>
      <c r="E539" s="321"/>
      <c r="F539" s="322"/>
      <c r="G539" s="323"/>
    </row>
    <row r="540" spans="1:7" s="316" customFormat="1" ht="30">
      <c r="A540" s="309" t="s">
        <v>1630</v>
      </c>
      <c r="B540" s="310"/>
      <c r="C540" s="311" t="s">
        <v>1631</v>
      </c>
      <c r="D540" s="312" t="s">
        <v>563</v>
      </c>
      <c r="E540" s="313">
        <v>0.2</v>
      </c>
      <c r="F540" s="314">
        <v>7.78</v>
      </c>
      <c r="G540" s="315">
        <v>1.556</v>
      </c>
    </row>
    <row r="541" spans="1:7" s="316" customFormat="1" ht="30">
      <c r="A541" s="309" t="s">
        <v>1632</v>
      </c>
      <c r="B541" s="310"/>
      <c r="C541" s="311" t="s">
        <v>1633</v>
      </c>
      <c r="D541" s="312" t="s">
        <v>563</v>
      </c>
      <c r="E541" s="313">
        <v>0.1</v>
      </c>
      <c r="F541" s="314">
        <v>6.35</v>
      </c>
      <c r="G541" s="315">
        <v>0.63500000000000001</v>
      </c>
    </row>
    <row r="542" spans="1:7" s="316" customFormat="1" ht="30">
      <c r="A542" s="309" t="s">
        <v>1738</v>
      </c>
      <c r="B542" s="310"/>
      <c r="C542" s="311" t="s">
        <v>1435</v>
      </c>
      <c r="D542" s="312" t="s">
        <v>606</v>
      </c>
      <c r="E542" s="313">
        <v>1</v>
      </c>
      <c r="F542" s="314">
        <v>18</v>
      </c>
      <c r="G542" s="315">
        <v>18</v>
      </c>
    </row>
    <row r="543" spans="1:7" s="316" customFormat="1">
      <c r="A543" s="309"/>
      <c r="B543" s="310"/>
      <c r="C543" s="311"/>
      <c r="D543" s="312"/>
      <c r="E543" s="313"/>
      <c r="F543" s="314" t="s">
        <v>564</v>
      </c>
      <c r="G543" s="315">
        <v>20.190999999999999</v>
      </c>
    </row>
    <row r="544" spans="1:7" s="316" customFormat="1" ht="30">
      <c r="A544" s="309"/>
      <c r="B544" s="310"/>
      <c r="C544" s="311"/>
      <c r="D544" s="312"/>
      <c r="E544" s="313"/>
      <c r="F544" s="314" t="s">
        <v>565</v>
      </c>
      <c r="G544" s="315">
        <v>2.0470512999999997</v>
      </c>
    </row>
    <row r="545" spans="1:7" s="316" customFormat="1">
      <c r="A545" s="309"/>
      <c r="B545" s="310"/>
      <c r="C545" s="311"/>
      <c r="D545" s="312"/>
      <c r="E545" s="313"/>
      <c r="F545" s="314" t="s">
        <v>566</v>
      </c>
      <c r="G545" s="315"/>
    </row>
    <row r="546" spans="1:7" s="316" customFormat="1">
      <c r="A546" s="309"/>
      <c r="B546" s="310"/>
      <c r="C546" s="311"/>
      <c r="D546" s="312"/>
      <c r="E546" s="313"/>
      <c r="F546" s="314" t="s">
        <v>567</v>
      </c>
      <c r="G546" s="315">
        <v>22.238051299999999</v>
      </c>
    </row>
    <row r="547" spans="1:7" s="303" customFormat="1" ht="30">
      <c r="A547" s="317" t="s">
        <v>1739</v>
      </c>
      <c r="B547" s="318" t="s">
        <v>1436</v>
      </c>
      <c r="C547" s="319" t="s">
        <v>1437</v>
      </c>
      <c r="D547" s="320" t="s">
        <v>606</v>
      </c>
      <c r="E547" s="321"/>
      <c r="F547" s="322"/>
      <c r="G547" s="323"/>
    </row>
    <row r="548" spans="1:7" s="316" customFormat="1" ht="30">
      <c r="A548" s="309" t="s">
        <v>1630</v>
      </c>
      <c r="B548" s="310"/>
      <c r="C548" s="311" t="s">
        <v>1631</v>
      </c>
      <c r="D548" s="312" t="s">
        <v>563</v>
      </c>
      <c r="E548" s="313">
        <v>0.2</v>
      </c>
      <c r="F548" s="314">
        <v>7.78</v>
      </c>
      <c r="G548" s="315">
        <v>1.556</v>
      </c>
    </row>
    <row r="549" spans="1:7" s="316" customFormat="1" ht="30">
      <c r="A549" s="309" t="s">
        <v>1632</v>
      </c>
      <c r="B549" s="310"/>
      <c r="C549" s="311" t="s">
        <v>1633</v>
      </c>
      <c r="D549" s="312" t="s">
        <v>563</v>
      </c>
      <c r="E549" s="313">
        <v>0.1</v>
      </c>
      <c r="F549" s="314">
        <v>6.35</v>
      </c>
      <c r="G549" s="315">
        <v>0.63500000000000001</v>
      </c>
    </row>
    <row r="550" spans="1:7" s="316" customFormat="1" ht="30">
      <c r="A550" s="309" t="s">
        <v>1740</v>
      </c>
      <c r="B550" s="310"/>
      <c r="C550" s="311" t="s">
        <v>1437</v>
      </c>
      <c r="D550" s="312" t="s">
        <v>606</v>
      </c>
      <c r="E550" s="313">
        <v>1</v>
      </c>
      <c r="F550" s="314">
        <v>25</v>
      </c>
      <c r="G550" s="315">
        <v>25</v>
      </c>
    </row>
    <row r="551" spans="1:7" s="316" customFormat="1">
      <c r="A551" s="309"/>
      <c r="B551" s="310"/>
      <c r="C551" s="311"/>
      <c r="D551" s="312"/>
      <c r="E551" s="313"/>
      <c r="F551" s="314" t="s">
        <v>564</v>
      </c>
      <c r="G551" s="315">
        <v>27.190999999999999</v>
      </c>
    </row>
    <row r="552" spans="1:7" s="316" customFormat="1" ht="30">
      <c r="A552" s="309"/>
      <c r="B552" s="310"/>
      <c r="C552" s="311"/>
      <c r="D552" s="312"/>
      <c r="E552" s="313"/>
      <c r="F552" s="314" t="s">
        <v>565</v>
      </c>
      <c r="G552" s="315">
        <v>2.0470512999999997</v>
      </c>
    </row>
    <row r="553" spans="1:7" s="316" customFormat="1">
      <c r="A553" s="309"/>
      <c r="B553" s="310"/>
      <c r="C553" s="311"/>
      <c r="D553" s="312"/>
      <c r="E553" s="313"/>
      <c r="F553" s="314" t="s">
        <v>566</v>
      </c>
      <c r="G553" s="315"/>
    </row>
    <row r="554" spans="1:7" s="316" customFormat="1">
      <c r="A554" s="309"/>
      <c r="B554" s="310"/>
      <c r="C554" s="311"/>
      <c r="D554" s="312"/>
      <c r="E554" s="313"/>
      <c r="F554" s="314" t="s">
        <v>567</v>
      </c>
      <c r="G554" s="315">
        <v>29.238051299999999</v>
      </c>
    </row>
    <row r="555" spans="1:7" s="303" customFormat="1" ht="30">
      <c r="A555" s="317" t="s">
        <v>1741</v>
      </c>
      <c r="B555" s="318" t="s">
        <v>1438</v>
      </c>
      <c r="C555" s="319" t="s">
        <v>1439</v>
      </c>
      <c r="D555" s="320" t="s">
        <v>606</v>
      </c>
      <c r="E555" s="321"/>
      <c r="F555" s="322"/>
      <c r="G555" s="323"/>
    </row>
    <row r="556" spans="1:7" s="316" customFormat="1" ht="30">
      <c r="A556" s="309" t="s">
        <v>1630</v>
      </c>
      <c r="B556" s="310"/>
      <c r="C556" s="311" t="s">
        <v>1631</v>
      </c>
      <c r="D556" s="312" t="s">
        <v>563</v>
      </c>
      <c r="E556" s="313">
        <v>0.2</v>
      </c>
      <c r="F556" s="314">
        <v>7.78</v>
      </c>
      <c r="G556" s="315">
        <v>1.556</v>
      </c>
    </row>
    <row r="557" spans="1:7" s="316" customFormat="1" ht="30">
      <c r="A557" s="309" t="s">
        <v>1632</v>
      </c>
      <c r="B557" s="310"/>
      <c r="C557" s="311" t="s">
        <v>1633</v>
      </c>
      <c r="D557" s="312" t="s">
        <v>563</v>
      </c>
      <c r="E557" s="313">
        <v>0.1</v>
      </c>
      <c r="F557" s="314">
        <v>6.35</v>
      </c>
      <c r="G557" s="315">
        <v>0.63500000000000001</v>
      </c>
    </row>
    <row r="558" spans="1:7" s="316" customFormat="1" ht="30">
      <c r="A558" s="309" t="s">
        <v>1742</v>
      </c>
      <c r="B558" s="310"/>
      <c r="C558" s="311" t="s">
        <v>1439</v>
      </c>
      <c r="D558" s="312" t="s">
        <v>606</v>
      </c>
      <c r="E558" s="313">
        <v>1</v>
      </c>
      <c r="F558" s="314">
        <v>2.1</v>
      </c>
      <c r="G558" s="315">
        <v>2.1</v>
      </c>
    </row>
    <row r="559" spans="1:7" s="316" customFormat="1">
      <c r="A559" s="309"/>
      <c r="B559" s="310"/>
      <c r="C559" s="311"/>
      <c r="D559" s="312"/>
      <c r="E559" s="313"/>
      <c r="F559" s="314" t="s">
        <v>564</v>
      </c>
      <c r="G559" s="315">
        <v>4.2910000000000004</v>
      </c>
    </row>
    <row r="560" spans="1:7" s="316" customFormat="1" ht="30">
      <c r="A560" s="309"/>
      <c r="B560" s="310"/>
      <c r="C560" s="311"/>
      <c r="D560" s="312"/>
      <c r="E560" s="313"/>
      <c r="F560" s="314" t="s">
        <v>565</v>
      </c>
      <c r="G560" s="315">
        <v>2.0470512999999997</v>
      </c>
    </row>
    <row r="561" spans="1:7" s="316" customFormat="1">
      <c r="A561" s="309"/>
      <c r="B561" s="310"/>
      <c r="C561" s="311"/>
      <c r="D561" s="312"/>
      <c r="E561" s="313"/>
      <c r="F561" s="314" t="s">
        <v>566</v>
      </c>
      <c r="G561" s="315"/>
    </row>
    <row r="562" spans="1:7" s="316" customFormat="1">
      <c r="A562" s="309"/>
      <c r="B562" s="310"/>
      <c r="C562" s="311"/>
      <c r="D562" s="312"/>
      <c r="E562" s="313"/>
      <c r="F562" s="314" t="s">
        <v>567</v>
      </c>
      <c r="G562" s="315">
        <v>6.3380513000000001</v>
      </c>
    </row>
    <row r="563" spans="1:7" s="303" customFormat="1" ht="30">
      <c r="A563" s="317" t="s">
        <v>1743</v>
      </c>
      <c r="B563" s="318" t="s">
        <v>1440</v>
      </c>
      <c r="C563" s="319" t="s">
        <v>1744</v>
      </c>
      <c r="D563" s="320" t="s">
        <v>606</v>
      </c>
      <c r="E563" s="321"/>
      <c r="F563" s="322"/>
      <c r="G563" s="323"/>
    </row>
    <row r="564" spans="1:7" s="316" customFormat="1" ht="30">
      <c r="A564" s="309" t="s">
        <v>1630</v>
      </c>
      <c r="B564" s="310"/>
      <c r="C564" s="311" t="s">
        <v>1631</v>
      </c>
      <c r="D564" s="312" t="s">
        <v>563</v>
      </c>
      <c r="E564" s="313">
        <v>0.2</v>
      </c>
      <c r="F564" s="314">
        <v>7.78</v>
      </c>
      <c r="G564" s="315">
        <v>1.556</v>
      </c>
    </row>
    <row r="565" spans="1:7" s="316" customFormat="1" ht="30">
      <c r="A565" s="309" t="s">
        <v>1632</v>
      </c>
      <c r="B565" s="310"/>
      <c r="C565" s="311" t="s">
        <v>1633</v>
      </c>
      <c r="D565" s="312" t="s">
        <v>563</v>
      </c>
      <c r="E565" s="313">
        <v>0.1</v>
      </c>
      <c r="F565" s="314">
        <v>6.35</v>
      </c>
      <c r="G565" s="315">
        <v>0.63500000000000001</v>
      </c>
    </row>
    <row r="566" spans="1:7" s="316" customFormat="1" ht="30">
      <c r="A566" s="309" t="s">
        <v>1745</v>
      </c>
      <c r="B566" s="310"/>
      <c r="C566" s="311" t="s">
        <v>1744</v>
      </c>
      <c r="D566" s="312" t="s">
        <v>606</v>
      </c>
      <c r="E566" s="313">
        <v>1</v>
      </c>
      <c r="F566" s="314">
        <v>4.1500000000000004</v>
      </c>
      <c r="G566" s="315">
        <v>4.1500000000000004</v>
      </c>
    </row>
    <row r="567" spans="1:7" s="316" customFormat="1">
      <c r="A567" s="309"/>
      <c r="B567" s="310"/>
      <c r="C567" s="311"/>
      <c r="D567" s="312"/>
      <c r="E567" s="313"/>
      <c r="F567" s="314" t="s">
        <v>564</v>
      </c>
      <c r="G567" s="315">
        <v>6.3410000000000002</v>
      </c>
    </row>
    <row r="568" spans="1:7" s="316" customFormat="1" ht="30">
      <c r="A568" s="309"/>
      <c r="B568" s="310"/>
      <c r="C568" s="311"/>
      <c r="D568" s="312"/>
      <c r="E568" s="313"/>
      <c r="F568" s="314" t="s">
        <v>565</v>
      </c>
      <c r="G568" s="315">
        <v>2.0470512999999997</v>
      </c>
    </row>
    <row r="569" spans="1:7" s="316" customFormat="1">
      <c r="A569" s="309"/>
      <c r="B569" s="310"/>
      <c r="C569" s="311"/>
      <c r="D569" s="312"/>
      <c r="E569" s="313"/>
      <c r="F569" s="314" t="s">
        <v>566</v>
      </c>
      <c r="G569" s="315"/>
    </row>
    <row r="570" spans="1:7" s="316" customFormat="1">
      <c r="A570" s="309"/>
      <c r="B570" s="310"/>
      <c r="C570" s="311"/>
      <c r="D570" s="312"/>
      <c r="E570" s="313"/>
      <c r="F570" s="314" t="s">
        <v>567</v>
      </c>
      <c r="G570" s="315">
        <v>8.3880513000000008</v>
      </c>
    </row>
    <row r="571" spans="1:7" s="303" customFormat="1" ht="45">
      <c r="A571" s="317" t="s">
        <v>1746</v>
      </c>
      <c r="B571" s="318" t="s">
        <v>1441</v>
      </c>
      <c r="C571" s="319" t="s">
        <v>1442</v>
      </c>
      <c r="D571" s="320" t="s">
        <v>606</v>
      </c>
      <c r="E571" s="321"/>
      <c r="F571" s="322"/>
      <c r="G571" s="323"/>
    </row>
    <row r="572" spans="1:7" s="316" customFormat="1" ht="30">
      <c r="A572" s="309" t="s">
        <v>1630</v>
      </c>
      <c r="B572" s="310"/>
      <c r="C572" s="311" t="s">
        <v>1631</v>
      </c>
      <c r="D572" s="312" t="s">
        <v>563</v>
      </c>
      <c r="E572" s="313">
        <v>0.4</v>
      </c>
      <c r="F572" s="314">
        <v>7.78</v>
      </c>
      <c r="G572" s="315">
        <v>3.1120000000000001</v>
      </c>
    </row>
    <row r="573" spans="1:7" s="316" customFormat="1" ht="30">
      <c r="A573" s="309" t="s">
        <v>1632</v>
      </c>
      <c r="B573" s="310"/>
      <c r="C573" s="311" t="s">
        <v>1633</v>
      </c>
      <c r="D573" s="312" t="s">
        <v>563</v>
      </c>
      <c r="E573" s="313">
        <v>0.4</v>
      </c>
      <c r="F573" s="314">
        <v>6.35</v>
      </c>
      <c r="G573" s="315">
        <v>2.54</v>
      </c>
    </row>
    <row r="574" spans="1:7" s="316" customFormat="1" ht="45">
      <c r="A574" s="309" t="s">
        <v>1747</v>
      </c>
      <c r="B574" s="310"/>
      <c r="C574" s="311" t="s">
        <v>1442</v>
      </c>
      <c r="D574" s="312" t="s">
        <v>606</v>
      </c>
      <c r="E574" s="313">
        <v>1</v>
      </c>
      <c r="F574" s="314">
        <v>12.56</v>
      </c>
      <c r="G574" s="315">
        <v>12.56</v>
      </c>
    </row>
    <row r="575" spans="1:7" s="316" customFormat="1">
      <c r="A575" s="309"/>
      <c r="B575" s="310"/>
      <c r="C575" s="311"/>
      <c r="D575" s="312"/>
      <c r="E575" s="313"/>
      <c r="F575" s="314" t="s">
        <v>564</v>
      </c>
      <c r="G575" s="315">
        <v>18.212</v>
      </c>
    </row>
    <row r="576" spans="1:7" s="316" customFormat="1" ht="30">
      <c r="A576" s="309"/>
      <c r="B576" s="310"/>
      <c r="C576" s="311"/>
      <c r="D576" s="312"/>
      <c r="E576" s="313"/>
      <c r="F576" s="314" t="s">
        <v>565</v>
      </c>
      <c r="G576" s="315">
        <v>5.2806636000000005</v>
      </c>
    </row>
    <row r="577" spans="1:7" s="316" customFormat="1">
      <c r="A577" s="309"/>
      <c r="B577" s="310"/>
      <c r="C577" s="311"/>
      <c r="D577" s="312"/>
      <c r="E577" s="313"/>
      <c r="F577" s="314" t="s">
        <v>566</v>
      </c>
      <c r="G577" s="315"/>
    </row>
    <row r="578" spans="1:7" s="316" customFormat="1">
      <c r="A578" s="309"/>
      <c r="B578" s="310"/>
      <c r="C578" s="311"/>
      <c r="D578" s="312"/>
      <c r="E578" s="313"/>
      <c r="F578" s="314" t="s">
        <v>567</v>
      </c>
      <c r="G578" s="315">
        <v>23.4926636</v>
      </c>
    </row>
    <row r="579" spans="1:7" s="303" customFormat="1" ht="45">
      <c r="A579" s="317" t="s">
        <v>1748</v>
      </c>
      <c r="B579" s="318" t="s">
        <v>1443</v>
      </c>
      <c r="C579" s="319" t="s">
        <v>1444</v>
      </c>
      <c r="D579" s="320" t="s">
        <v>606</v>
      </c>
      <c r="E579" s="321"/>
      <c r="F579" s="322"/>
      <c r="G579" s="323"/>
    </row>
    <row r="580" spans="1:7" s="316" customFormat="1" ht="30">
      <c r="A580" s="309" t="s">
        <v>1630</v>
      </c>
      <c r="B580" s="310"/>
      <c r="C580" s="311" t="s">
        <v>1631</v>
      </c>
      <c r="D580" s="312" t="s">
        <v>563</v>
      </c>
      <c r="E580" s="313">
        <v>0.4</v>
      </c>
      <c r="F580" s="314">
        <v>7.78</v>
      </c>
      <c r="G580" s="315">
        <v>3.1120000000000001</v>
      </c>
    </row>
    <row r="581" spans="1:7" s="316" customFormat="1" ht="30">
      <c r="A581" s="309" t="s">
        <v>1632</v>
      </c>
      <c r="B581" s="310"/>
      <c r="C581" s="311" t="s">
        <v>1633</v>
      </c>
      <c r="D581" s="312" t="s">
        <v>563</v>
      </c>
      <c r="E581" s="313">
        <v>0.4</v>
      </c>
      <c r="F581" s="314">
        <v>6.35</v>
      </c>
      <c r="G581" s="315">
        <v>2.54</v>
      </c>
    </row>
    <row r="582" spans="1:7" s="316" customFormat="1" ht="45">
      <c r="A582" s="309" t="s">
        <v>1749</v>
      </c>
      <c r="B582" s="310"/>
      <c r="C582" s="311" t="s">
        <v>1444</v>
      </c>
      <c r="D582" s="312" t="s">
        <v>606</v>
      </c>
      <c r="E582" s="313">
        <v>1</v>
      </c>
      <c r="F582" s="314">
        <v>33.659999999999997</v>
      </c>
      <c r="G582" s="315">
        <v>33.659999999999997</v>
      </c>
    </row>
    <row r="583" spans="1:7" s="316" customFormat="1">
      <c r="A583" s="309"/>
      <c r="B583" s="310"/>
      <c r="C583" s="311"/>
      <c r="D583" s="312"/>
      <c r="E583" s="313"/>
      <c r="F583" s="314" t="s">
        <v>564</v>
      </c>
      <c r="G583" s="315">
        <v>39.311999999999998</v>
      </c>
    </row>
    <row r="584" spans="1:7" s="316" customFormat="1" ht="30">
      <c r="A584" s="309"/>
      <c r="B584" s="310"/>
      <c r="C584" s="311"/>
      <c r="D584" s="312"/>
      <c r="E584" s="313"/>
      <c r="F584" s="314" t="s">
        <v>565</v>
      </c>
      <c r="G584" s="315">
        <v>5.2806636000000005</v>
      </c>
    </row>
    <row r="585" spans="1:7" s="316" customFormat="1">
      <c r="A585" s="309"/>
      <c r="B585" s="310"/>
      <c r="C585" s="311"/>
      <c r="D585" s="312"/>
      <c r="E585" s="313"/>
      <c r="F585" s="314" t="s">
        <v>566</v>
      </c>
      <c r="G585" s="315"/>
    </row>
    <row r="586" spans="1:7" s="316" customFormat="1">
      <c r="A586" s="309"/>
      <c r="B586" s="310"/>
      <c r="C586" s="311"/>
      <c r="D586" s="312"/>
      <c r="E586" s="313"/>
      <c r="F586" s="314" t="s">
        <v>567</v>
      </c>
      <c r="G586" s="315">
        <v>44.592663599999995</v>
      </c>
    </row>
    <row r="587" spans="1:7" s="303" customFormat="1" ht="30">
      <c r="A587" s="317" t="s">
        <v>1750</v>
      </c>
      <c r="B587" s="318" t="s">
        <v>1445</v>
      </c>
      <c r="C587" s="319" t="s">
        <v>1751</v>
      </c>
      <c r="D587" s="320" t="s">
        <v>616</v>
      </c>
      <c r="E587" s="321"/>
      <c r="F587" s="322"/>
      <c r="G587" s="323"/>
    </row>
    <row r="588" spans="1:7" s="316" customFormat="1" ht="30">
      <c r="A588" s="309" t="s">
        <v>1630</v>
      </c>
      <c r="B588" s="310"/>
      <c r="C588" s="311" t="s">
        <v>1631</v>
      </c>
      <c r="D588" s="312" t="s">
        <v>563</v>
      </c>
      <c r="E588" s="313">
        <v>1.327</v>
      </c>
      <c r="F588" s="314">
        <v>7.78</v>
      </c>
      <c r="G588" s="315">
        <v>10.324059999999999</v>
      </c>
    </row>
    <row r="589" spans="1:7" s="316" customFormat="1" ht="30">
      <c r="A589" s="309" t="s">
        <v>1632</v>
      </c>
      <c r="B589" s="310"/>
      <c r="C589" s="311" t="s">
        <v>1633</v>
      </c>
      <c r="D589" s="312" t="s">
        <v>563</v>
      </c>
      <c r="E589" s="313">
        <v>1.429</v>
      </c>
      <c r="F589" s="314">
        <v>6.35</v>
      </c>
      <c r="G589" s="315">
        <v>9.0741499999999995</v>
      </c>
    </row>
    <row r="590" spans="1:7" s="316" customFormat="1" ht="30">
      <c r="A590" s="309" t="s">
        <v>1702</v>
      </c>
      <c r="B590" s="310"/>
      <c r="C590" s="311" t="s">
        <v>1752</v>
      </c>
      <c r="D590" s="312" t="s">
        <v>616</v>
      </c>
      <c r="E590" s="313">
        <v>1</v>
      </c>
      <c r="F590" s="314">
        <v>31.03</v>
      </c>
      <c r="G590" s="315">
        <v>31.03</v>
      </c>
    </row>
    <row r="591" spans="1:7" s="316" customFormat="1">
      <c r="A591" s="309"/>
      <c r="B591" s="310"/>
      <c r="C591" s="311"/>
      <c r="D591" s="312"/>
      <c r="E591" s="313"/>
      <c r="F591" s="314" t="s">
        <v>564</v>
      </c>
      <c r="G591" s="315">
        <v>50.42821</v>
      </c>
    </row>
    <row r="592" spans="1:7" s="316" customFormat="1" ht="30">
      <c r="A592" s="309"/>
      <c r="B592" s="310"/>
      <c r="C592" s="311"/>
      <c r="D592" s="312"/>
      <c r="E592" s="313"/>
      <c r="F592" s="314" t="s">
        <v>565</v>
      </c>
      <c r="G592" s="315">
        <v>18.123747602999998</v>
      </c>
    </row>
    <row r="593" spans="1:7" s="316" customFormat="1">
      <c r="A593" s="309"/>
      <c r="B593" s="310"/>
      <c r="C593" s="311"/>
      <c r="D593" s="312"/>
      <c r="E593" s="313"/>
      <c r="F593" s="314" t="s">
        <v>566</v>
      </c>
      <c r="G593" s="315"/>
    </row>
    <row r="594" spans="1:7" s="316" customFormat="1">
      <c r="A594" s="309"/>
      <c r="B594" s="310"/>
      <c r="C594" s="311"/>
      <c r="D594" s="312"/>
      <c r="E594" s="313"/>
      <c r="F594" s="314" t="s">
        <v>567</v>
      </c>
      <c r="G594" s="315">
        <v>68.551957603000005</v>
      </c>
    </row>
    <row r="595" spans="1:7" s="303" customFormat="1" ht="30">
      <c r="A595" s="317" t="s">
        <v>1753</v>
      </c>
      <c r="B595" s="318" t="s">
        <v>1448</v>
      </c>
      <c r="C595" s="319" t="s">
        <v>1754</v>
      </c>
      <c r="D595" s="320" t="s">
        <v>616</v>
      </c>
      <c r="E595" s="321"/>
      <c r="F595" s="322"/>
      <c r="G595" s="323"/>
    </row>
    <row r="596" spans="1:7" s="316" customFormat="1" ht="30">
      <c r="A596" s="309" t="s">
        <v>1630</v>
      </c>
      <c r="B596" s="310"/>
      <c r="C596" s="311" t="s">
        <v>1631</v>
      </c>
      <c r="D596" s="312" t="s">
        <v>563</v>
      </c>
      <c r="E596" s="313">
        <v>0.89100000000000001</v>
      </c>
      <c r="F596" s="314">
        <v>7.78</v>
      </c>
      <c r="G596" s="315">
        <v>6.9319800000000003</v>
      </c>
    </row>
    <row r="597" spans="1:7" s="316" customFormat="1" ht="30">
      <c r="A597" s="309" t="s">
        <v>1632</v>
      </c>
      <c r="B597" s="310"/>
      <c r="C597" s="311" t="s">
        <v>1633</v>
      </c>
      <c r="D597" s="312" t="s">
        <v>563</v>
      </c>
      <c r="E597" s="313">
        <v>0.89100000000000001</v>
      </c>
      <c r="F597" s="314">
        <v>6.35</v>
      </c>
      <c r="G597" s="315">
        <v>5.6578499999999998</v>
      </c>
    </row>
    <row r="598" spans="1:7" s="316" customFormat="1" ht="30">
      <c r="A598" s="309" t="s">
        <v>1702</v>
      </c>
      <c r="B598" s="310"/>
      <c r="C598" s="311" t="s">
        <v>1754</v>
      </c>
      <c r="D598" s="312" t="s">
        <v>616</v>
      </c>
      <c r="E598" s="313">
        <v>1</v>
      </c>
      <c r="F598" s="314">
        <v>15.046666666666667</v>
      </c>
      <c r="G598" s="315">
        <v>15.046666666666667</v>
      </c>
    </row>
    <row r="599" spans="1:7" s="316" customFormat="1">
      <c r="A599" s="309"/>
      <c r="B599" s="310"/>
      <c r="C599" s="311"/>
      <c r="D599" s="312"/>
      <c r="E599" s="313"/>
      <c r="F599" s="314" t="s">
        <v>564</v>
      </c>
      <c r="G599" s="315">
        <v>27.636496666666666</v>
      </c>
    </row>
    <row r="600" spans="1:7" s="316" customFormat="1" ht="30">
      <c r="A600" s="309"/>
      <c r="B600" s="310"/>
      <c r="C600" s="311"/>
      <c r="D600" s="312"/>
      <c r="E600" s="313"/>
      <c r="F600" s="314" t="s">
        <v>565</v>
      </c>
      <c r="G600" s="315">
        <v>11.762678168999999</v>
      </c>
    </row>
    <row r="601" spans="1:7" s="316" customFormat="1">
      <c r="A601" s="309"/>
      <c r="B601" s="310"/>
      <c r="C601" s="311"/>
      <c r="D601" s="312"/>
      <c r="E601" s="313"/>
      <c r="F601" s="314" t="s">
        <v>566</v>
      </c>
      <c r="G601" s="315"/>
    </row>
    <row r="602" spans="1:7" s="316" customFormat="1">
      <c r="A602" s="309"/>
      <c r="B602" s="310"/>
      <c r="C602" s="311"/>
      <c r="D602" s="312"/>
      <c r="E602" s="313"/>
      <c r="F602" s="314" t="s">
        <v>567</v>
      </c>
      <c r="G602" s="315">
        <v>39.399174835666663</v>
      </c>
    </row>
    <row r="603" spans="1:7" s="303" customFormat="1" ht="45">
      <c r="A603" s="317" t="s">
        <v>1753</v>
      </c>
      <c r="B603" s="318" t="s">
        <v>1450</v>
      </c>
      <c r="C603" s="319" t="s">
        <v>1755</v>
      </c>
      <c r="D603" s="320" t="s">
        <v>616</v>
      </c>
      <c r="E603" s="321"/>
      <c r="F603" s="322"/>
      <c r="G603" s="323"/>
    </row>
    <row r="604" spans="1:7" s="316" customFormat="1" ht="30">
      <c r="A604" s="309" t="s">
        <v>1630</v>
      </c>
      <c r="B604" s="310"/>
      <c r="C604" s="311" t="s">
        <v>1631</v>
      </c>
      <c r="D604" s="312" t="s">
        <v>563</v>
      </c>
      <c r="E604" s="313">
        <v>0.89100000000000001</v>
      </c>
      <c r="F604" s="314">
        <v>7.78</v>
      </c>
      <c r="G604" s="315">
        <v>6.9319800000000003</v>
      </c>
    </row>
    <row r="605" spans="1:7" s="316" customFormat="1" ht="30">
      <c r="A605" s="309" t="s">
        <v>1632</v>
      </c>
      <c r="B605" s="310"/>
      <c r="C605" s="311" t="s">
        <v>1633</v>
      </c>
      <c r="D605" s="312" t="s">
        <v>563</v>
      </c>
      <c r="E605" s="313">
        <v>0.89100000000000001</v>
      </c>
      <c r="F605" s="314">
        <v>6.35</v>
      </c>
      <c r="G605" s="315">
        <v>5.6578499999999998</v>
      </c>
    </row>
    <row r="606" spans="1:7" s="316" customFormat="1" ht="45">
      <c r="A606" s="309" t="s">
        <v>1702</v>
      </c>
      <c r="B606" s="310"/>
      <c r="C606" s="311" t="s">
        <v>1755</v>
      </c>
      <c r="D606" s="312" t="s">
        <v>616</v>
      </c>
      <c r="E606" s="313">
        <v>1</v>
      </c>
      <c r="F606" s="314">
        <v>18.159999999999997</v>
      </c>
      <c r="G606" s="315">
        <v>18.159999999999997</v>
      </c>
    </row>
    <row r="607" spans="1:7" s="316" customFormat="1">
      <c r="A607" s="309"/>
      <c r="B607" s="310"/>
      <c r="C607" s="311"/>
      <c r="D607" s="312"/>
      <c r="E607" s="313"/>
      <c r="F607" s="314" t="s">
        <v>564</v>
      </c>
      <c r="G607" s="315">
        <v>30.749829999999996</v>
      </c>
    </row>
    <row r="608" spans="1:7" s="316" customFormat="1" ht="30">
      <c r="A608" s="309"/>
      <c r="B608" s="310"/>
      <c r="C608" s="311"/>
      <c r="D608" s="312"/>
      <c r="E608" s="313"/>
      <c r="F608" s="314" t="s">
        <v>565</v>
      </c>
      <c r="G608" s="315">
        <v>11.762678168999999</v>
      </c>
    </row>
    <row r="609" spans="1:7" s="316" customFormat="1">
      <c r="A609" s="309"/>
      <c r="B609" s="310"/>
      <c r="C609" s="311"/>
      <c r="D609" s="312"/>
      <c r="E609" s="313"/>
      <c r="F609" s="314" t="s">
        <v>566</v>
      </c>
      <c r="G609" s="315"/>
    </row>
    <row r="610" spans="1:7" s="316" customFormat="1">
      <c r="A610" s="309"/>
      <c r="B610" s="310"/>
      <c r="C610" s="311"/>
      <c r="D610" s="312"/>
      <c r="E610" s="313"/>
      <c r="F610" s="314" t="s">
        <v>567</v>
      </c>
      <c r="G610" s="315">
        <v>42.512508168999993</v>
      </c>
    </row>
    <row r="611" spans="1:7" s="303" customFormat="1" ht="45">
      <c r="A611" s="317" t="s">
        <v>1753</v>
      </c>
      <c r="B611" s="318" t="s">
        <v>1452</v>
      </c>
      <c r="C611" s="319" t="s">
        <v>1756</v>
      </c>
      <c r="D611" s="320" t="s">
        <v>616</v>
      </c>
      <c r="E611" s="321"/>
      <c r="F611" s="322"/>
      <c r="G611" s="323"/>
    </row>
    <row r="612" spans="1:7" s="316" customFormat="1" ht="30">
      <c r="A612" s="309" t="s">
        <v>1630</v>
      </c>
      <c r="B612" s="310"/>
      <c r="C612" s="311" t="s">
        <v>1631</v>
      </c>
      <c r="D612" s="312" t="s">
        <v>563</v>
      </c>
      <c r="E612" s="313">
        <v>0.89100000000000001</v>
      </c>
      <c r="F612" s="314">
        <v>7.78</v>
      </c>
      <c r="G612" s="315">
        <v>6.9319800000000003</v>
      </c>
    </row>
    <row r="613" spans="1:7" s="316" customFormat="1" ht="30">
      <c r="A613" s="309" t="s">
        <v>1632</v>
      </c>
      <c r="B613" s="310"/>
      <c r="C613" s="311" t="s">
        <v>1633</v>
      </c>
      <c r="D613" s="312" t="s">
        <v>563</v>
      </c>
      <c r="E613" s="313">
        <v>0.89100000000000001</v>
      </c>
      <c r="F613" s="314">
        <v>6.35</v>
      </c>
      <c r="G613" s="315">
        <v>5.6578499999999998</v>
      </c>
    </row>
    <row r="614" spans="1:7" s="316" customFormat="1" ht="45">
      <c r="A614" s="309" t="s">
        <v>1702</v>
      </c>
      <c r="B614" s="310"/>
      <c r="C614" s="311" t="s">
        <v>1756</v>
      </c>
      <c r="D614" s="312" t="s">
        <v>616</v>
      </c>
      <c r="E614" s="313">
        <v>1</v>
      </c>
      <c r="F614" s="314">
        <v>15.123333333333335</v>
      </c>
      <c r="G614" s="315">
        <v>15.123333333333335</v>
      </c>
    </row>
    <row r="615" spans="1:7" s="316" customFormat="1">
      <c r="A615" s="309"/>
      <c r="B615" s="310"/>
      <c r="C615" s="311"/>
      <c r="D615" s="312"/>
      <c r="E615" s="313"/>
      <c r="F615" s="314" t="s">
        <v>564</v>
      </c>
      <c r="G615" s="315">
        <v>27.713163333333334</v>
      </c>
    </row>
    <row r="616" spans="1:7" s="316" customFormat="1" ht="30">
      <c r="A616" s="309"/>
      <c r="B616" s="310"/>
      <c r="C616" s="311"/>
      <c r="D616" s="312"/>
      <c r="E616" s="313"/>
      <c r="F616" s="314" t="s">
        <v>565</v>
      </c>
      <c r="G616" s="315">
        <v>11.762678168999999</v>
      </c>
    </row>
    <row r="617" spans="1:7" s="316" customFormat="1">
      <c r="A617" s="309"/>
      <c r="B617" s="310"/>
      <c r="C617" s="311"/>
      <c r="D617" s="312"/>
      <c r="E617" s="313"/>
      <c r="F617" s="314" t="s">
        <v>566</v>
      </c>
      <c r="G617" s="315"/>
    </row>
    <row r="618" spans="1:7" s="316" customFormat="1">
      <c r="A618" s="309"/>
      <c r="B618" s="310"/>
      <c r="C618" s="311"/>
      <c r="D618" s="312"/>
      <c r="E618" s="313"/>
      <c r="F618" s="314" t="s">
        <v>567</v>
      </c>
      <c r="G618" s="315">
        <v>39.475841502333331</v>
      </c>
    </row>
    <row r="619" spans="1:7" s="303" customFormat="1" ht="30">
      <c r="A619" s="317" t="s">
        <v>1757</v>
      </c>
      <c r="B619" s="318" t="s">
        <v>1454</v>
      </c>
      <c r="C619" s="319" t="s">
        <v>1758</v>
      </c>
      <c r="D619" s="320" t="s">
        <v>616</v>
      </c>
      <c r="E619" s="321"/>
      <c r="F619" s="322"/>
      <c r="G619" s="323"/>
    </row>
    <row r="620" spans="1:7" s="316" customFormat="1" ht="30">
      <c r="A620" s="309" t="s">
        <v>1630</v>
      </c>
      <c r="B620" s="310"/>
      <c r="C620" s="311" t="s">
        <v>1631</v>
      </c>
      <c r="D620" s="312" t="s">
        <v>563</v>
      </c>
      <c r="E620" s="313">
        <v>1.089</v>
      </c>
      <c r="F620" s="314">
        <v>7.78</v>
      </c>
      <c r="G620" s="315">
        <v>8.4724199999999996</v>
      </c>
    </row>
    <row r="621" spans="1:7" s="316" customFormat="1" ht="30">
      <c r="A621" s="309" t="s">
        <v>1632</v>
      </c>
      <c r="B621" s="310"/>
      <c r="C621" s="311" t="s">
        <v>1633</v>
      </c>
      <c r="D621" s="312" t="s">
        <v>563</v>
      </c>
      <c r="E621" s="313">
        <v>1.089</v>
      </c>
      <c r="F621" s="314">
        <v>6.35</v>
      </c>
      <c r="G621" s="315">
        <v>6.9151499999999997</v>
      </c>
    </row>
    <row r="622" spans="1:7" s="316" customFormat="1" ht="45">
      <c r="A622" s="309" t="s">
        <v>1702</v>
      </c>
      <c r="B622" s="310"/>
      <c r="C622" s="311" t="s">
        <v>1759</v>
      </c>
      <c r="D622" s="312" t="s">
        <v>616</v>
      </c>
      <c r="E622" s="313">
        <v>1</v>
      </c>
      <c r="F622" s="314">
        <v>22.72666666666667</v>
      </c>
      <c r="G622" s="315">
        <v>22.72666666666667</v>
      </c>
    </row>
    <row r="623" spans="1:7" s="316" customFormat="1">
      <c r="A623" s="309"/>
      <c r="B623" s="310"/>
      <c r="C623" s="311"/>
      <c r="D623" s="312"/>
      <c r="E623" s="313"/>
      <c r="F623" s="314" t="s">
        <v>564</v>
      </c>
      <c r="G623" s="315">
        <v>38.11423666666667</v>
      </c>
    </row>
    <row r="624" spans="1:7" s="316" customFormat="1" ht="30">
      <c r="A624" s="309"/>
      <c r="B624" s="310"/>
      <c r="C624" s="311"/>
      <c r="D624" s="312"/>
      <c r="E624" s="313"/>
      <c r="F624" s="314" t="s">
        <v>565</v>
      </c>
      <c r="G624" s="315">
        <v>14.376606651000001</v>
      </c>
    </row>
    <row r="625" spans="1:7" s="316" customFormat="1">
      <c r="A625" s="309"/>
      <c r="B625" s="310"/>
      <c r="C625" s="311"/>
      <c r="D625" s="312"/>
      <c r="E625" s="313"/>
      <c r="F625" s="314" t="s">
        <v>566</v>
      </c>
      <c r="G625" s="315"/>
    </row>
    <row r="626" spans="1:7" s="316" customFormat="1">
      <c r="A626" s="309"/>
      <c r="B626" s="310"/>
      <c r="C626" s="311"/>
      <c r="D626" s="312"/>
      <c r="E626" s="313"/>
      <c r="F626" s="314" t="s">
        <v>567</v>
      </c>
      <c r="G626" s="315">
        <v>52.490843317666673</v>
      </c>
    </row>
    <row r="627" spans="1:7" s="303" customFormat="1" ht="30">
      <c r="A627" s="317" t="s">
        <v>1760</v>
      </c>
      <c r="B627" s="318" t="s">
        <v>1456</v>
      </c>
      <c r="C627" s="319" t="s">
        <v>1761</v>
      </c>
      <c r="D627" s="320" t="s">
        <v>606</v>
      </c>
      <c r="E627" s="321"/>
      <c r="F627" s="322"/>
      <c r="G627" s="323"/>
    </row>
    <row r="628" spans="1:7" s="316" customFormat="1" ht="30">
      <c r="A628" s="309" t="s">
        <v>1630</v>
      </c>
      <c r="B628" s="310"/>
      <c r="C628" s="311" t="s">
        <v>1631</v>
      </c>
      <c r="D628" s="312" t="s">
        <v>563</v>
      </c>
      <c r="E628" s="313">
        <v>0.4</v>
      </c>
      <c r="F628" s="314">
        <v>7.78</v>
      </c>
      <c r="G628" s="315">
        <v>3.1120000000000001</v>
      </c>
    </row>
    <row r="629" spans="1:7" s="316" customFormat="1" ht="30">
      <c r="A629" s="309" t="s">
        <v>1632</v>
      </c>
      <c r="B629" s="310"/>
      <c r="C629" s="311" t="s">
        <v>1633</v>
      </c>
      <c r="D629" s="312" t="s">
        <v>563</v>
      </c>
      <c r="E629" s="313">
        <v>0.2</v>
      </c>
      <c r="F629" s="314">
        <v>6.35</v>
      </c>
      <c r="G629" s="315">
        <v>1.27</v>
      </c>
    </row>
    <row r="630" spans="1:7" s="316" customFormat="1">
      <c r="A630" s="309" t="s">
        <v>1702</v>
      </c>
      <c r="B630" s="310"/>
      <c r="C630" s="311" t="s">
        <v>1761</v>
      </c>
      <c r="D630" s="312" t="s">
        <v>606</v>
      </c>
      <c r="E630" s="313">
        <v>1</v>
      </c>
      <c r="F630" s="314">
        <v>2.41</v>
      </c>
      <c r="G630" s="315">
        <v>2.41</v>
      </c>
    </row>
    <row r="631" spans="1:7" s="316" customFormat="1">
      <c r="A631" s="309"/>
      <c r="B631" s="310"/>
      <c r="C631" s="311"/>
      <c r="D631" s="312"/>
      <c r="E631" s="313"/>
      <c r="F631" s="314" t="s">
        <v>564</v>
      </c>
      <c r="G631" s="315">
        <v>6.7919999999999998</v>
      </c>
    </row>
    <row r="632" spans="1:7" s="316" customFormat="1" ht="30">
      <c r="A632" s="309"/>
      <c r="B632" s="310"/>
      <c r="C632" s="311"/>
      <c r="D632" s="312"/>
      <c r="E632" s="313"/>
      <c r="F632" s="314" t="s">
        <v>565</v>
      </c>
      <c r="G632" s="315">
        <v>4.0941025999999994</v>
      </c>
    </row>
    <row r="633" spans="1:7" s="316" customFormat="1">
      <c r="A633" s="309"/>
      <c r="B633" s="310"/>
      <c r="C633" s="311"/>
      <c r="D633" s="312"/>
      <c r="E633" s="313"/>
      <c r="F633" s="314" t="s">
        <v>566</v>
      </c>
      <c r="G633" s="315">
        <v>3.3213499032599993</v>
      </c>
    </row>
    <row r="634" spans="1:7" s="316" customFormat="1">
      <c r="A634" s="309"/>
      <c r="B634" s="310"/>
      <c r="C634" s="311"/>
      <c r="D634" s="312"/>
      <c r="E634" s="313"/>
      <c r="F634" s="314" t="s">
        <v>567</v>
      </c>
      <c r="G634" s="315">
        <v>14.207452503259999</v>
      </c>
    </row>
    <row r="635" spans="1:7" s="303" customFormat="1" ht="30">
      <c r="A635" s="317" t="s">
        <v>1762</v>
      </c>
      <c r="B635" s="318" t="s">
        <v>1458</v>
      </c>
      <c r="C635" s="319" t="s">
        <v>1763</v>
      </c>
      <c r="D635" s="320" t="s">
        <v>606</v>
      </c>
      <c r="E635" s="321"/>
      <c r="F635" s="322"/>
      <c r="G635" s="323"/>
    </row>
    <row r="636" spans="1:7" s="316" customFormat="1" ht="30">
      <c r="A636" s="309" t="s">
        <v>1630</v>
      </c>
      <c r="B636" s="310"/>
      <c r="C636" s="311" t="s">
        <v>1631</v>
      </c>
      <c r="D636" s="312" t="s">
        <v>563</v>
      </c>
      <c r="E636" s="313">
        <v>0.4</v>
      </c>
      <c r="F636" s="314">
        <v>7.78</v>
      </c>
      <c r="G636" s="315">
        <v>3.1120000000000001</v>
      </c>
    </row>
    <row r="637" spans="1:7" s="316" customFormat="1" ht="30">
      <c r="A637" s="309" t="s">
        <v>1632</v>
      </c>
      <c r="B637" s="310"/>
      <c r="C637" s="311" t="s">
        <v>1633</v>
      </c>
      <c r="D637" s="312" t="s">
        <v>563</v>
      </c>
      <c r="E637" s="313">
        <v>0.2</v>
      </c>
      <c r="F637" s="314">
        <v>6.35</v>
      </c>
      <c r="G637" s="315">
        <v>1.27</v>
      </c>
    </row>
    <row r="638" spans="1:7" s="316" customFormat="1" ht="30">
      <c r="A638" s="309" t="s">
        <v>1764</v>
      </c>
      <c r="B638" s="310"/>
      <c r="C638" s="311" t="s">
        <v>1763</v>
      </c>
      <c r="D638" s="312" t="s">
        <v>606</v>
      </c>
      <c r="E638" s="313">
        <v>1</v>
      </c>
      <c r="F638" s="314">
        <v>7.56</v>
      </c>
      <c r="G638" s="315">
        <v>7.56</v>
      </c>
    </row>
    <row r="639" spans="1:7" s="316" customFormat="1">
      <c r="A639" s="309"/>
      <c r="B639" s="310"/>
      <c r="C639" s="311"/>
      <c r="D639" s="312"/>
      <c r="E639" s="313"/>
      <c r="F639" s="314" t="s">
        <v>564</v>
      </c>
      <c r="G639" s="315">
        <v>11.942</v>
      </c>
    </row>
    <row r="640" spans="1:7" s="316" customFormat="1" ht="30">
      <c r="A640" s="309"/>
      <c r="B640" s="310"/>
      <c r="C640" s="311"/>
      <c r="D640" s="312"/>
      <c r="E640" s="313"/>
      <c r="F640" s="314" t="s">
        <v>565</v>
      </c>
      <c r="G640" s="315">
        <v>4.0941025999999994</v>
      </c>
    </row>
    <row r="641" spans="1:7" s="316" customFormat="1">
      <c r="A641" s="309"/>
      <c r="B641" s="310"/>
      <c r="C641" s="311"/>
      <c r="D641" s="312"/>
      <c r="E641" s="313"/>
      <c r="F641" s="314" t="s">
        <v>566</v>
      </c>
      <c r="G641" s="315"/>
    </row>
    <row r="642" spans="1:7" s="316" customFormat="1">
      <c r="A642" s="309"/>
      <c r="B642" s="310"/>
      <c r="C642" s="311"/>
      <c r="D642" s="312"/>
      <c r="E642" s="313"/>
      <c r="F642" s="314" t="s">
        <v>567</v>
      </c>
      <c r="G642" s="315">
        <v>16.0361026</v>
      </c>
    </row>
    <row r="643" spans="1:7" s="303" customFormat="1" ht="30">
      <c r="A643" s="317" t="s">
        <v>1760</v>
      </c>
      <c r="B643" s="318" t="s">
        <v>1460</v>
      </c>
      <c r="C643" s="319" t="s">
        <v>1765</v>
      </c>
      <c r="D643" s="320" t="s">
        <v>606</v>
      </c>
      <c r="E643" s="321"/>
      <c r="F643" s="322"/>
      <c r="G643" s="323"/>
    </row>
    <row r="644" spans="1:7" s="316" customFormat="1" ht="30">
      <c r="A644" s="309" t="s">
        <v>1630</v>
      </c>
      <c r="B644" s="310"/>
      <c r="C644" s="311" t="s">
        <v>1631</v>
      </c>
      <c r="D644" s="312" t="s">
        <v>563</v>
      </c>
      <c r="E644" s="313">
        <v>0.4</v>
      </c>
      <c r="F644" s="314">
        <v>7.78</v>
      </c>
      <c r="G644" s="315">
        <v>3.1120000000000001</v>
      </c>
    </row>
    <row r="645" spans="1:7" s="316" customFormat="1" ht="30">
      <c r="A645" s="309" t="s">
        <v>1632</v>
      </c>
      <c r="B645" s="310"/>
      <c r="C645" s="311" t="s">
        <v>1633</v>
      </c>
      <c r="D645" s="312" t="s">
        <v>563</v>
      </c>
      <c r="E645" s="313">
        <v>0.2</v>
      </c>
      <c r="F645" s="314">
        <v>6.35</v>
      </c>
      <c r="G645" s="315">
        <v>1.27</v>
      </c>
    </row>
    <row r="646" spans="1:7" s="316" customFormat="1">
      <c r="A646" s="309" t="s">
        <v>1702</v>
      </c>
      <c r="B646" s="310"/>
      <c r="C646" s="311" t="s">
        <v>1765</v>
      </c>
      <c r="D646" s="312" t="s">
        <v>606</v>
      </c>
      <c r="E646" s="313">
        <v>1</v>
      </c>
      <c r="F646" s="314">
        <v>5.24</v>
      </c>
      <c r="G646" s="315">
        <v>5.24</v>
      </c>
    </row>
    <row r="647" spans="1:7" s="316" customFormat="1">
      <c r="A647" s="309"/>
      <c r="B647" s="310"/>
      <c r="C647" s="311"/>
      <c r="D647" s="312"/>
      <c r="E647" s="313"/>
      <c r="F647" s="314" t="s">
        <v>564</v>
      </c>
      <c r="G647" s="315">
        <v>9.6219999999999999</v>
      </c>
    </row>
    <row r="648" spans="1:7" s="316" customFormat="1" ht="30">
      <c r="A648" s="309"/>
      <c r="B648" s="310"/>
      <c r="C648" s="311"/>
      <c r="D648" s="312"/>
      <c r="E648" s="313"/>
      <c r="F648" s="314" t="s">
        <v>565</v>
      </c>
      <c r="G648" s="315">
        <v>4.0472151999999992</v>
      </c>
    </row>
    <row r="649" spans="1:7" s="316" customFormat="1">
      <c r="A649" s="309"/>
      <c r="B649" s="310"/>
      <c r="C649" s="311"/>
      <c r="D649" s="312"/>
      <c r="E649" s="313"/>
      <c r="F649" s="314" t="s">
        <v>566</v>
      </c>
      <c r="G649" s="315"/>
    </row>
    <row r="650" spans="1:7" s="316" customFormat="1">
      <c r="A650" s="309"/>
      <c r="B650" s="310"/>
      <c r="C650" s="311"/>
      <c r="D650" s="312"/>
      <c r="E650" s="313"/>
      <c r="F650" s="314" t="s">
        <v>567</v>
      </c>
      <c r="G650" s="315">
        <v>13.6692152</v>
      </c>
    </row>
    <row r="651" spans="1:7" s="303" customFormat="1" ht="30">
      <c r="A651" s="317" t="s">
        <v>1766</v>
      </c>
      <c r="B651" s="318" t="s">
        <v>1464</v>
      </c>
      <c r="C651" s="319" t="s">
        <v>1465</v>
      </c>
      <c r="D651" s="320" t="s">
        <v>606</v>
      </c>
      <c r="E651" s="321"/>
      <c r="F651" s="322"/>
      <c r="G651" s="323"/>
    </row>
    <row r="652" spans="1:7" s="316" customFormat="1" ht="30">
      <c r="A652" s="309" t="s">
        <v>1630</v>
      </c>
      <c r="B652" s="310"/>
      <c r="C652" s="311" t="s">
        <v>1631</v>
      </c>
      <c r="D652" s="312" t="s">
        <v>563</v>
      </c>
      <c r="E652" s="313">
        <v>0.4</v>
      </c>
      <c r="F652" s="314">
        <v>7.78</v>
      </c>
      <c r="G652" s="315">
        <v>3.1120000000000001</v>
      </c>
    </row>
    <row r="653" spans="1:7" s="316" customFormat="1" ht="30">
      <c r="A653" s="309" t="s">
        <v>1632</v>
      </c>
      <c r="B653" s="310"/>
      <c r="C653" s="311" t="s">
        <v>1633</v>
      </c>
      <c r="D653" s="312" t="s">
        <v>563</v>
      </c>
      <c r="E653" s="313">
        <v>0.2</v>
      </c>
      <c r="F653" s="314">
        <v>6.35</v>
      </c>
      <c r="G653" s="315">
        <v>1.27</v>
      </c>
    </row>
    <row r="654" spans="1:7" s="316" customFormat="1" ht="30">
      <c r="A654" s="309" t="s">
        <v>1767</v>
      </c>
      <c r="B654" s="310"/>
      <c r="C654" s="311" t="s">
        <v>1465</v>
      </c>
      <c r="D654" s="312" t="s">
        <v>606</v>
      </c>
      <c r="E654" s="313">
        <v>1</v>
      </c>
      <c r="F654" s="314">
        <v>4</v>
      </c>
      <c r="G654" s="315">
        <v>4</v>
      </c>
    </row>
    <row r="655" spans="1:7" s="316" customFormat="1">
      <c r="A655" s="309"/>
      <c r="B655" s="310"/>
      <c r="C655" s="311"/>
      <c r="D655" s="312"/>
      <c r="E655" s="313"/>
      <c r="F655" s="314" t="s">
        <v>564</v>
      </c>
      <c r="G655" s="315">
        <v>8.3819999999999997</v>
      </c>
    </row>
    <row r="656" spans="1:7" s="316" customFormat="1" ht="30">
      <c r="A656" s="309"/>
      <c r="B656" s="310"/>
      <c r="C656" s="311"/>
      <c r="D656" s="312"/>
      <c r="E656" s="313"/>
      <c r="F656" s="314" t="s">
        <v>565</v>
      </c>
      <c r="G656" s="315">
        <v>4.0472151999999992</v>
      </c>
    </row>
    <row r="657" spans="1:7" s="316" customFormat="1">
      <c r="A657" s="309"/>
      <c r="B657" s="310"/>
      <c r="C657" s="311"/>
      <c r="D657" s="312"/>
      <c r="E657" s="313"/>
      <c r="F657" s="314" t="s">
        <v>566</v>
      </c>
      <c r="G657" s="315"/>
    </row>
    <row r="658" spans="1:7" s="316" customFormat="1">
      <c r="A658" s="309"/>
      <c r="B658" s="310"/>
      <c r="C658" s="311"/>
      <c r="D658" s="312"/>
      <c r="E658" s="313"/>
      <c r="F658" s="314" t="s">
        <v>567</v>
      </c>
      <c r="G658" s="315">
        <v>12.429215199999998</v>
      </c>
    </row>
    <row r="659" spans="1:7" s="303" customFormat="1" ht="30">
      <c r="A659" s="317" t="s">
        <v>1768</v>
      </c>
      <c r="B659" s="318" t="s">
        <v>1482</v>
      </c>
      <c r="C659" s="319" t="s">
        <v>1483</v>
      </c>
      <c r="D659" s="320" t="s">
        <v>606</v>
      </c>
      <c r="E659" s="321"/>
      <c r="F659" s="322"/>
      <c r="G659" s="323"/>
    </row>
    <row r="660" spans="1:7" s="316" customFormat="1" ht="30">
      <c r="A660" s="309" t="s">
        <v>1630</v>
      </c>
      <c r="B660" s="310"/>
      <c r="C660" s="311" t="s">
        <v>1631</v>
      </c>
      <c r="D660" s="312" t="s">
        <v>563</v>
      </c>
      <c r="E660" s="313">
        <v>0.9</v>
      </c>
      <c r="F660" s="314">
        <v>7.78</v>
      </c>
      <c r="G660" s="315">
        <v>7.0020000000000007</v>
      </c>
    </row>
    <row r="661" spans="1:7" s="316" customFormat="1" ht="30">
      <c r="A661" s="309" t="s">
        <v>1632</v>
      </c>
      <c r="B661" s="310"/>
      <c r="C661" s="311" t="s">
        <v>1633</v>
      </c>
      <c r="D661" s="312" t="s">
        <v>563</v>
      </c>
      <c r="E661" s="313">
        <v>0.9</v>
      </c>
      <c r="F661" s="314">
        <v>6.35</v>
      </c>
      <c r="G661" s="315">
        <v>5.7149999999999999</v>
      </c>
    </row>
    <row r="662" spans="1:7" s="316" customFormat="1" ht="45">
      <c r="A662" s="309" t="s">
        <v>1769</v>
      </c>
      <c r="B662" s="310"/>
      <c r="C662" s="311" t="s">
        <v>1770</v>
      </c>
      <c r="D662" s="312" t="s">
        <v>606</v>
      </c>
      <c r="E662" s="313">
        <v>6</v>
      </c>
      <c r="F662" s="314">
        <v>0.74</v>
      </c>
      <c r="G662" s="315">
        <v>4.4399999999999995</v>
      </c>
    </row>
    <row r="663" spans="1:7" s="316" customFormat="1" ht="30">
      <c r="A663" s="309" t="s">
        <v>1771</v>
      </c>
      <c r="B663" s="310"/>
      <c r="C663" s="311" t="s">
        <v>1483</v>
      </c>
      <c r="D663" s="312" t="s">
        <v>606</v>
      </c>
      <c r="E663" s="313">
        <v>1</v>
      </c>
      <c r="F663" s="314">
        <v>137</v>
      </c>
      <c r="G663" s="315">
        <v>137</v>
      </c>
    </row>
    <row r="664" spans="1:7" s="316" customFormat="1">
      <c r="A664" s="309"/>
      <c r="B664" s="310"/>
      <c r="C664" s="311"/>
      <c r="D664" s="312"/>
      <c r="E664" s="313"/>
      <c r="F664" s="314" t="s">
        <v>564</v>
      </c>
      <c r="G664" s="315">
        <v>154.15700000000001</v>
      </c>
    </row>
    <row r="665" spans="1:7" s="316" customFormat="1" ht="30">
      <c r="A665" s="309"/>
      <c r="B665" s="310"/>
      <c r="C665" s="311"/>
      <c r="D665" s="312"/>
      <c r="E665" s="313"/>
      <c r="F665" s="314" t="s">
        <v>565</v>
      </c>
      <c r="G665" s="315">
        <v>11.8814931</v>
      </c>
    </row>
    <row r="666" spans="1:7" s="316" customFormat="1">
      <c r="A666" s="309"/>
      <c r="B666" s="310"/>
      <c r="C666" s="311"/>
      <c r="D666" s="312"/>
      <c r="E666" s="313"/>
      <c r="F666" s="314" t="s">
        <v>566</v>
      </c>
      <c r="G666" s="315"/>
    </row>
    <row r="667" spans="1:7" s="316" customFormat="1">
      <c r="A667" s="309"/>
      <c r="B667" s="310"/>
      <c r="C667" s="311"/>
      <c r="D667" s="312"/>
      <c r="E667" s="313"/>
      <c r="F667" s="314" t="s">
        <v>567</v>
      </c>
      <c r="G667" s="315">
        <v>166.03849310000001</v>
      </c>
    </row>
    <row r="668" spans="1:7" s="303" customFormat="1" ht="30">
      <c r="A668" s="317" t="s">
        <v>1772</v>
      </c>
      <c r="B668" s="318" t="s">
        <v>1493</v>
      </c>
      <c r="C668" s="319" t="s">
        <v>1494</v>
      </c>
      <c r="D668" s="320" t="s">
        <v>606</v>
      </c>
      <c r="E668" s="321"/>
      <c r="F668" s="322"/>
      <c r="G668" s="323"/>
    </row>
    <row r="669" spans="1:7" s="316" customFormat="1" ht="30">
      <c r="A669" s="309" t="s">
        <v>1630</v>
      </c>
      <c r="B669" s="310"/>
      <c r="C669" s="311" t="s">
        <v>1631</v>
      </c>
      <c r="D669" s="312" t="s">
        <v>563</v>
      </c>
      <c r="E669" s="313">
        <v>0.54100000000000004</v>
      </c>
      <c r="F669" s="314">
        <v>7.78</v>
      </c>
      <c r="G669" s="315">
        <v>4.2089800000000004</v>
      </c>
    </row>
    <row r="670" spans="1:7" s="316" customFormat="1" ht="30">
      <c r="A670" s="309" t="s">
        <v>1632</v>
      </c>
      <c r="B670" s="310"/>
      <c r="C670" s="311" t="s">
        <v>1633</v>
      </c>
      <c r="D670" s="312" t="s">
        <v>563</v>
      </c>
      <c r="E670" s="313">
        <v>0.54100000000000004</v>
      </c>
      <c r="F670" s="314">
        <v>6.35</v>
      </c>
      <c r="G670" s="315">
        <v>3.4353500000000001</v>
      </c>
    </row>
    <row r="671" spans="1:7" s="316" customFormat="1" ht="45">
      <c r="A671" s="309" t="s">
        <v>1773</v>
      </c>
      <c r="B671" s="310"/>
      <c r="C671" s="311" t="s">
        <v>1774</v>
      </c>
      <c r="D671" s="312" t="s">
        <v>606</v>
      </c>
      <c r="E671" s="313">
        <v>4</v>
      </c>
      <c r="F671" s="314">
        <v>0.49</v>
      </c>
      <c r="G671" s="315">
        <v>1.96</v>
      </c>
    </row>
    <row r="672" spans="1:7" s="316" customFormat="1" ht="30">
      <c r="A672" s="309" t="s">
        <v>1702</v>
      </c>
      <c r="B672" s="310"/>
      <c r="C672" s="311" t="s">
        <v>1499</v>
      </c>
      <c r="D672" s="312" t="s">
        <v>606</v>
      </c>
      <c r="E672" s="313">
        <v>1</v>
      </c>
      <c r="F672" s="314">
        <v>126.57</v>
      </c>
      <c r="G672" s="315">
        <v>126.57</v>
      </c>
    </row>
    <row r="673" spans="1:7" s="316" customFormat="1">
      <c r="A673" s="309"/>
      <c r="B673" s="310"/>
      <c r="C673" s="311"/>
      <c r="D673" s="312"/>
      <c r="E673" s="313"/>
      <c r="F673" s="314" t="s">
        <v>564</v>
      </c>
      <c r="G673" s="315">
        <v>136.17433</v>
      </c>
    </row>
    <row r="674" spans="1:7" s="316" customFormat="1" ht="30">
      <c r="A674" s="309"/>
      <c r="B674" s="310"/>
      <c r="C674" s="311"/>
      <c r="D674" s="312"/>
      <c r="E674" s="313"/>
      <c r="F674" s="314" t="s">
        <v>565</v>
      </c>
      <c r="G674" s="315">
        <v>7.142097519</v>
      </c>
    </row>
    <row r="675" spans="1:7" s="316" customFormat="1">
      <c r="A675" s="309"/>
      <c r="B675" s="310"/>
      <c r="C675" s="311"/>
      <c r="D675" s="312"/>
      <c r="E675" s="313"/>
      <c r="F675" s="314" t="s">
        <v>566</v>
      </c>
      <c r="G675" s="315"/>
    </row>
    <row r="676" spans="1:7" s="316" customFormat="1">
      <c r="A676" s="309"/>
      <c r="B676" s="310"/>
      <c r="C676" s="311"/>
      <c r="D676" s="312"/>
      <c r="E676" s="313"/>
      <c r="F676" s="314" t="s">
        <v>567</v>
      </c>
      <c r="G676" s="315">
        <v>143.316427519</v>
      </c>
    </row>
    <row r="677" spans="1:7" s="303" customFormat="1" ht="30">
      <c r="A677" s="317" t="s">
        <v>1772</v>
      </c>
      <c r="B677" s="318" t="s">
        <v>1496</v>
      </c>
      <c r="C677" s="319" t="s">
        <v>1497</v>
      </c>
      <c r="D677" s="320" t="s">
        <v>606</v>
      </c>
      <c r="E677" s="321"/>
      <c r="F677" s="322"/>
      <c r="G677" s="323"/>
    </row>
    <row r="678" spans="1:7" s="316" customFormat="1" ht="30">
      <c r="A678" s="309" t="s">
        <v>1630</v>
      </c>
      <c r="B678" s="310"/>
      <c r="C678" s="311" t="s">
        <v>1631</v>
      </c>
      <c r="D678" s="312" t="s">
        <v>563</v>
      </c>
      <c r="E678" s="313">
        <v>0.54100000000000004</v>
      </c>
      <c r="F678" s="314">
        <v>7.78</v>
      </c>
      <c r="G678" s="315">
        <v>4.2089800000000004</v>
      </c>
    </row>
    <row r="679" spans="1:7" s="316" customFormat="1" ht="30">
      <c r="A679" s="309" t="s">
        <v>1632</v>
      </c>
      <c r="B679" s="310"/>
      <c r="C679" s="311" t="s">
        <v>1633</v>
      </c>
      <c r="D679" s="312" t="s">
        <v>563</v>
      </c>
      <c r="E679" s="313">
        <v>0.54100000000000004</v>
      </c>
      <c r="F679" s="314">
        <v>6.35</v>
      </c>
      <c r="G679" s="315">
        <v>3.4353500000000001</v>
      </c>
    </row>
    <row r="680" spans="1:7" s="316" customFormat="1" ht="45">
      <c r="A680" s="309" t="s">
        <v>1775</v>
      </c>
      <c r="B680" s="310"/>
      <c r="C680" s="311" t="s">
        <v>1776</v>
      </c>
      <c r="D680" s="312" t="s">
        <v>606</v>
      </c>
      <c r="E680" s="313">
        <v>4</v>
      </c>
      <c r="F680" s="314">
        <v>0.63</v>
      </c>
      <c r="G680" s="315">
        <v>2.52</v>
      </c>
    </row>
    <row r="681" spans="1:7" s="316" customFormat="1" ht="30">
      <c r="A681" s="309" t="s">
        <v>1702</v>
      </c>
      <c r="B681" s="310"/>
      <c r="C681" s="311" t="s">
        <v>1501</v>
      </c>
      <c r="D681" s="312" t="s">
        <v>606</v>
      </c>
      <c r="E681" s="313">
        <v>1</v>
      </c>
      <c r="F681" s="314">
        <v>126.57</v>
      </c>
      <c r="G681" s="315">
        <v>126.57</v>
      </c>
    </row>
    <row r="682" spans="1:7" s="316" customFormat="1">
      <c r="A682" s="309"/>
      <c r="B682" s="310"/>
      <c r="C682" s="311"/>
      <c r="D682" s="312"/>
      <c r="E682" s="313"/>
      <c r="F682" s="314" t="s">
        <v>564</v>
      </c>
      <c r="G682" s="315">
        <v>136.73433</v>
      </c>
    </row>
    <row r="683" spans="1:7" s="316" customFormat="1" ht="30">
      <c r="A683" s="309"/>
      <c r="B683" s="310"/>
      <c r="C683" s="311"/>
      <c r="D683" s="312"/>
      <c r="E683" s="313"/>
      <c r="F683" s="314" t="s">
        <v>565</v>
      </c>
      <c r="G683" s="315">
        <v>7.142097519</v>
      </c>
    </row>
    <row r="684" spans="1:7" s="316" customFormat="1">
      <c r="A684" s="309"/>
      <c r="B684" s="310"/>
      <c r="C684" s="311"/>
      <c r="D684" s="312"/>
      <c r="E684" s="313"/>
      <c r="F684" s="314" t="s">
        <v>566</v>
      </c>
      <c r="G684" s="315"/>
    </row>
    <row r="685" spans="1:7" s="316" customFormat="1">
      <c r="A685" s="309"/>
      <c r="B685" s="310"/>
      <c r="C685" s="311"/>
      <c r="D685" s="312"/>
      <c r="E685" s="313"/>
      <c r="F685" s="314" t="s">
        <v>567</v>
      </c>
      <c r="G685" s="315">
        <v>143.876427519</v>
      </c>
    </row>
    <row r="686" spans="1:7" s="303" customFormat="1" ht="30">
      <c r="A686" s="317" t="s">
        <v>1772</v>
      </c>
      <c r="B686" s="318" t="s">
        <v>1498</v>
      </c>
      <c r="C686" s="319" t="s">
        <v>1499</v>
      </c>
      <c r="D686" s="320" t="s">
        <v>606</v>
      </c>
      <c r="E686" s="321"/>
      <c r="F686" s="322"/>
      <c r="G686" s="323"/>
    </row>
    <row r="687" spans="1:7" s="316" customFormat="1" ht="30">
      <c r="A687" s="309" t="s">
        <v>1630</v>
      </c>
      <c r="B687" s="310"/>
      <c r="C687" s="311" t="s">
        <v>1631</v>
      </c>
      <c r="D687" s="312" t="s">
        <v>563</v>
      </c>
      <c r="E687" s="313">
        <v>0.54100000000000004</v>
      </c>
      <c r="F687" s="314">
        <v>7.78</v>
      </c>
      <c r="G687" s="315">
        <v>4.2089800000000004</v>
      </c>
    </row>
    <row r="688" spans="1:7" s="316" customFormat="1" ht="30">
      <c r="A688" s="309" t="s">
        <v>1632</v>
      </c>
      <c r="B688" s="310"/>
      <c r="C688" s="311" t="s">
        <v>1633</v>
      </c>
      <c r="D688" s="312" t="s">
        <v>563</v>
      </c>
      <c r="E688" s="313">
        <v>0.54100000000000004</v>
      </c>
      <c r="F688" s="314">
        <v>6.35</v>
      </c>
      <c r="G688" s="315">
        <v>3.4353500000000001</v>
      </c>
    </row>
    <row r="689" spans="1:7" s="316" customFormat="1" ht="45">
      <c r="A689" s="309" t="s">
        <v>1769</v>
      </c>
      <c r="B689" s="310"/>
      <c r="C689" s="311" t="s">
        <v>1770</v>
      </c>
      <c r="D689" s="312" t="s">
        <v>606</v>
      </c>
      <c r="E689" s="313">
        <v>8</v>
      </c>
      <c r="F689" s="314">
        <v>0.74</v>
      </c>
      <c r="G689" s="315">
        <v>5.92</v>
      </c>
    </row>
    <row r="690" spans="1:7" s="316" customFormat="1" ht="30">
      <c r="A690" s="309" t="s">
        <v>1702</v>
      </c>
      <c r="B690" s="310"/>
      <c r="C690" s="311" t="s">
        <v>1499</v>
      </c>
      <c r="D690" s="312" t="s">
        <v>606</v>
      </c>
      <c r="E690" s="313">
        <v>1</v>
      </c>
      <c r="F690" s="314">
        <v>150.26666666666665</v>
      </c>
      <c r="G690" s="315">
        <v>150.26666666666665</v>
      </c>
    </row>
    <row r="691" spans="1:7" s="316" customFormat="1">
      <c r="A691" s="309"/>
      <c r="B691" s="310"/>
      <c r="C691" s="311"/>
      <c r="D691" s="312"/>
      <c r="E691" s="313"/>
      <c r="F691" s="314" t="s">
        <v>564</v>
      </c>
      <c r="G691" s="315">
        <v>163.83099666666666</v>
      </c>
    </row>
    <row r="692" spans="1:7" s="316" customFormat="1" ht="30">
      <c r="A692" s="309"/>
      <c r="B692" s="310"/>
      <c r="C692" s="311"/>
      <c r="D692" s="312"/>
      <c r="E692" s="313"/>
      <c r="F692" s="314" t="s">
        <v>565</v>
      </c>
      <c r="G692" s="315">
        <v>7.142097519</v>
      </c>
    </row>
    <row r="693" spans="1:7" s="316" customFormat="1">
      <c r="A693" s="309"/>
      <c r="B693" s="310"/>
      <c r="C693" s="311"/>
      <c r="D693" s="312"/>
      <c r="E693" s="313"/>
      <c r="F693" s="314" t="s">
        <v>566</v>
      </c>
      <c r="G693" s="315"/>
    </row>
    <row r="694" spans="1:7" s="316" customFormat="1">
      <c r="A694" s="309"/>
      <c r="B694" s="310"/>
      <c r="C694" s="311"/>
      <c r="D694" s="312"/>
      <c r="E694" s="313"/>
      <c r="F694" s="314" t="s">
        <v>567</v>
      </c>
      <c r="G694" s="315">
        <v>170.97309418566667</v>
      </c>
    </row>
    <row r="695" spans="1:7" s="303" customFormat="1" ht="30">
      <c r="A695" s="317" t="s">
        <v>1772</v>
      </c>
      <c r="B695" s="318" t="s">
        <v>1500</v>
      </c>
      <c r="C695" s="319" t="s">
        <v>1501</v>
      </c>
      <c r="D695" s="320" t="s">
        <v>606</v>
      </c>
      <c r="E695" s="321"/>
      <c r="F695" s="322"/>
      <c r="G695" s="323"/>
    </row>
    <row r="696" spans="1:7" s="316" customFormat="1" ht="30">
      <c r="A696" s="309" t="s">
        <v>1630</v>
      </c>
      <c r="B696" s="310"/>
      <c r="C696" s="311" t="s">
        <v>1631</v>
      </c>
      <c r="D696" s="312" t="s">
        <v>563</v>
      </c>
      <c r="E696" s="313">
        <v>0.54100000000000004</v>
      </c>
      <c r="F696" s="314">
        <v>7.78</v>
      </c>
      <c r="G696" s="315">
        <v>4.2089800000000004</v>
      </c>
    </row>
    <row r="697" spans="1:7" s="316" customFormat="1" ht="30">
      <c r="A697" s="309" t="s">
        <v>1632</v>
      </c>
      <c r="B697" s="310"/>
      <c r="C697" s="311" t="s">
        <v>1633</v>
      </c>
      <c r="D697" s="312" t="s">
        <v>563</v>
      </c>
      <c r="E697" s="313">
        <v>0.54100000000000004</v>
      </c>
      <c r="F697" s="314">
        <v>6.35</v>
      </c>
      <c r="G697" s="315">
        <v>3.4353500000000001</v>
      </c>
    </row>
    <row r="698" spans="1:7" s="316" customFormat="1" ht="45">
      <c r="A698" s="309" t="s">
        <v>1777</v>
      </c>
      <c r="B698" s="310"/>
      <c r="C698" s="311" t="s">
        <v>1778</v>
      </c>
      <c r="D698" s="312" t="s">
        <v>606</v>
      </c>
      <c r="E698" s="313">
        <v>8</v>
      </c>
      <c r="F698" s="314">
        <v>1.03</v>
      </c>
      <c r="G698" s="315">
        <v>8.24</v>
      </c>
    </row>
    <row r="699" spans="1:7" s="316" customFormat="1" ht="30">
      <c r="A699" s="309" t="s">
        <v>1702</v>
      </c>
      <c r="B699" s="310"/>
      <c r="C699" s="311" t="s">
        <v>1501</v>
      </c>
      <c r="D699" s="312" t="s">
        <v>606</v>
      </c>
      <c r="E699" s="313">
        <v>1</v>
      </c>
      <c r="F699" s="314">
        <v>227.70333333333329</v>
      </c>
      <c r="G699" s="315">
        <v>227.70333333333329</v>
      </c>
    </row>
    <row r="700" spans="1:7" s="316" customFormat="1">
      <c r="A700" s="309"/>
      <c r="B700" s="310"/>
      <c r="C700" s="311"/>
      <c r="D700" s="312"/>
      <c r="E700" s="313"/>
      <c r="F700" s="314" t="s">
        <v>564</v>
      </c>
      <c r="G700" s="315">
        <v>243.5876633333333</v>
      </c>
    </row>
    <row r="701" spans="1:7" s="316" customFormat="1" ht="30">
      <c r="A701" s="309"/>
      <c r="B701" s="310"/>
      <c r="C701" s="311"/>
      <c r="D701" s="312"/>
      <c r="E701" s="313"/>
      <c r="F701" s="314" t="s">
        <v>565</v>
      </c>
      <c r="G701" s="315">
        <v>7.142097519</v>
      </c>
    </row>
    <row r="702" spans="1:7" s="316" customFormat="1">
      <c r="A702" s="309"/>
      <c r="B702" s="310"/>
      <c r="C702" s="311"/>
      <c r="D702" s="312"/>
      <c r="E702" s="313"/>
      <c r="F702" s="314" t="s">
        <v>566</v>
      </c>
      <c r="G702" s="315"/>
    </row>
    <row r="703" spans="1:7" s="316" customFormat="1">
      <c r="A703" s="309"/>
      <c r="B703" s="310"/>
      <c r="C703" s="311"/>
      <c r="D703" s="312"/>
      <c r="E703" s="313"/>
      <c r="F703" s="314" t="s">
        <v>567</v>
      </c>
      <c r="G703" s="315">
        <v>250.7297608523333</v>
      </c>
    </row>
    <row r="704" spans="1:7" s="303" customFormat="1" ht="30">
      <c r="A704" s="317" t="s">
        <v>1772</v>
      </c>
      <c r="B704" s="318" t="s">
        <v>1502</v>
      </c>
      <c r="C704" s="319" t="s">
        <v>1503</v>
      </c>
      <c r="D704" s="320" t="s">
        <v>606</v>
      </c>
      <c r="E704" s="321"/>
      <c r="F704" s="322"/>
      <c r="G704" s="323"/>
    </row>
    <row r="705" spans="1:7" s="316" customFormat="1" ht="30">
      <c r="A705" s="309" t="s">
        <v>1630</v>
      </c>
      <c r="B705" s="310"/>
      <c r="C705" s="311" t="s">
        <v>1631</v>
      </c>
      <c r="D705" s="312" t="s">
        <v>563</v>
      </c>
      <c r="E705" s="313">
        <v>0.54100000000000004</v>
      </c>
      <c r="F705" s="314">
        <v>7.78</v>
      </c>
      <c r="G705" s="315">
        <v>4.2089800000000004</v>
      </c>
    </row>
    <row r="706" spans="1:7" s="316" customFormat="1" ht="30">
      <c r="A706" s="309" t="s">
        <v>1632</v>
      </c>
      <c r="B706" s="310"/>
      <c r="C706" s="311" t="s">
        <v>1633</v>
      </c>
      <c r="D706" s="312" t="s">
        <v>563</v>
      </c>
      <c r="E706" s="313">
        <v>0.54100000000000004</v>
      </c>
      <c r="F706" s="314">
        <v>6.35</v>
      </c>
      <c r="G706" s="315">
        <v>3.4353500000000001</v>
      </c>
    </row>
    <row r="707" spans="1:7" s="316" customFormat="1" ht="45">
      <c r="A707" s="309" t="s">
        <v>1777</v>
      </c>
      <c r="B707" s="310"/>
      <c r="C707" s="311" t="s">
        <v>1778</v>
      </c>
      <c r="D707" s="312" t="s">
        <v>606</v>
      </c>
      <c r="E707" s="313">
        <v>8</v>
      </c>
      <c r="F707" s="314">
        <v>0.74</v>
      </c>
      <c r="G707" s="315">
        <v>5.92</v>
      </c>
    </row>
    <row r="708" spans="1:7" s="316" customFormat="1" ht="30">
      <c r="A708" s="309" t="s">
        <v>1702</v>
      </c>
      <c r="B708" s="310"/>
      <c r="C708" s="311" t="s">
        <v>1503</v>
      </c>
      <c r="D708" s="312" t="s">
        <v>606</v>
      </c>
      <c r="E708" s="313">
        <v>1</v>
      </c>
      <c r="F708" s="314">
        <v>456.96333333333331</v>
      </c>
      <c r="G708" s="315">
        <v>456.96333333333331</v>
      </c>
    </row>
    <row r="709" spans="1:7" s="316" customFormat="1">
      <c r="A709" s="309"/>
      <c r="B709" s="310"/>
      <c r="C709" s="311"/>
      <c r="D709" s="312"/>
      <c r="E709" s="313"/>
      <c r="F709" s="314" t="s">
        <v>564</v>
      </c>
      <c r="G709" s="315">
        <v>470.52766333333329</v>
      </c>
    </row>
    <row r="710" spans="1:7" s="316" customFormat="1" ht="30">
      <c r="A710" s="309"/>
      <c r="B710" s="310"/>
      <c r="C710" s="311"/>
      <c r="D710" s="312"/>
      <c r="E710" s="313"/>
      <c r="F710" s="314" t="s">
        <v>565</v>
      </c>
      <c r="G710" s="315">
        <v>7.142097519</v>
      </c>
    </row>
    <row r="711" spans="1:7" s="316" customFormat="1">
      <c r="A711" s="309"/>
      <c r="B711" s="310"/>
      <c r="C711" s="311"/>
      <c r="D711" s="312"/>
      <c r="E711" s="313"/>
      <c r="F711" s="314" t="s">
        <v>566</v>
      </c>
      <c r="G711" s="315"/>
    </row>
    <row r="712" spans="1:7" s="316" customFormat="1">
      <c r="A712" s="309"/>
      <c r="B712" s="310"/>
      <c r="C712" s="311"/>
      <c r="D712" s="312"/>
      <c r="E712" s="313"/>
      <c r="F712" s="314" t="s">
        <v>567</v>
      </c>
      <c r="G712" s="315">
        <v>477.6697608523333</v>
      </c>
    </row>
    <row r="713" spans="1:7" s="303" customFormat="1" ht="30">
      <c r="A713" s="317" t="s">
        <v>1772</v>
      </c>
      <c r="B713" s="318" t="s">
        <v>1504</v>
      </c>
      <c r="C713" s="319" t="s">
        <v>1505</v>
      </c>
      <c r="D713" s="320" t="s">
        <v>606</v>
      </c>
      <c r="E713" s="321"/>
      <c r="F713" s="322"/>
      <c r="G713" s="323"/>
    </row>
    <row r="714" spans="1:7" s="316" customFormat="1" ht="30">
      <c r="A714" s="309" t="s">
        <v>1630</v>
      </c>
      <c r="B714" s="310"/>
      <c r="C714" s="311" t="s">
        <v>1631</v>
      </c>
      <c r="D714" s="312" t="s">
        <v>563</v>
      </c>
      <c r="E714" s="313">
        <v>0.54100000000000004</v>
      </c>
      <c r="F714" s="314">
        <v>7.78</v>
      </c>
      <c r="G714" s="315">
        <v>4.2089800000000004</v>
      </c>
    </row>
    <row r="715" spans="1:7" s="316" customFormat="1" ht="30">
      <c r="A715" s="309" t="s">
        <v>1632</v>
      </c>
      <c r="B715" s="310"/>
      <c r="C715" s="311" t="s">
        <v>1633</v>
      </c>
      <c r="D715" s="312" t="s">
        <v>563</v>
      </c>
      <c r="E715" s="313">
        <v>0.54100000000000004</v>
      </c>
      <c r="F715" s="314">
        <v>6.35</v>
      </c>
      <c r="G715" s="315">
        <v>3.4353500000000001</v>
      </c>
    </row>
    <row r="716" spans="1:7" s="316" customFormat="1" ht="45">
      <c r="A716" s="309" t="s">
        <v>1779</v>
      </c>
      <c r="B716" s="310"/>
      <c r="C716" s="311" t="s">
        <v>1778</v>
      </c>
      <c r="D716" s="312" t="s">
        <v>606</v>
      </c>
      <c r="E716" s="313">
        <v>8</v>
      </c>
      <c r="F716" s="314">
        <v>1.1599999999999999</v>
      </c>
      <c r="G716" s="315">
        <v>9.2799999999999994</v>
      </c>
    </row>
    <row r="717" spans="1:7" s="316" customFormat="1" ht="30">
      <c r="A717" s="309" t="s">
        <v>1702</v>
      </c>
      <c r="B717" s="310"/>
      <c r="C717" s="311" t="s">
        <v>1505</v>
      </c>
      <c r="D717" s="312" t="s">
        <v>606</v>
      </c>
      <c r="E717" s="313">
        <v>1</v>
      </c>
      <c r="F717" s="314">
        <v>688.84333333333325</v>
      </c>
      <c r="G717" s="315">
        <v>688.84333333333325</v>
      </c>
    </row>
    <row r="718" spans="1:7" s="316" customFormat="1">
      <c r="A718" s="309"/>
      <c r="B718" s="310"/>
      <c r="C718" s="311"/>
      <c r="D718" s="312"/>
      <c r="E718" s="313"/>
      <c r="F718" s="314" t="s">
        <v>564</v>
      </c>
      <c r="G718" s="315">
        <v>705.7676633333333</v>
      </c>
    </row>
    <row r="719" spans="1:7" s="316" customFormat="1" ht="30">
      <c r="A719" s="309"/>
      <c r="B719" s="310"/>
      <c r="C719" s="311"/>
      <c r="D719" s="312"/>
      <c r="E719" s="313"/>
      <c r="F719" s="314" t="s">
        <v>565</v>
      </c>
      <c r="G719" s="315">
        <v>7.142097519</v>
      </c>
    </row>
    <row r="720" spans="1:7" s="316" customFormat="1">
      <c r="A720" s="309"/>
      <c r="B720" s="310"/>
      <c r="C720" s="311"/>
      <c r="D720" s="312"/>
      <c r="E720" s="313"/>
      <c r="F720" s="314" t="s">
        <v>566</v>
      </c>
      <c r="G720" s="315"/>
    </row>
    <row r="721" spans="1:7" s="316" customFormat="1">
      <c r="A721" s="309"/>
      <c r="B721" s="310"/>
      <c r="C721" s="311"/>
      <c r="D721" s="312"/>
      <c r="E721" s="313"/>
      <c r="F721" s="314" t="s">
        <v>567</v>
      </c>
      <c r="G721" s="315">
        <v>712.90976085233331</v>
      </c>
    </row>
    <row r="722" spans="1:7" s="303" customFormat="1" ht="30">
      <c r="A722" s="317" t="s">
        <v>1780</v>
      </c>
      <c r="B722" s="318" t="s">
        <v>1506</v>
      </c>
      <c r="C722" s="319" t="s">
        <v>1507</v>
      </c>
      <c r="D722" s="320" t="s">
        <v>606</v>
      </c>
      <c r="E722" s="321"/>
      <c r="F722" s="322"/>
      <c r="G722" s="323"/>
    </row>
    <row r="723" spans="1:7" s="316" customFormat="1" ht="30">
      <c r="A723" s="309" t="s">
        <v>1630</v>
      </c>
      <c r="B723" s="310"/>
      <c r="C723" s="311" t="s">
        <v>1631</v>
      </c>
      <c r="D723" s="312" t="s">
        <v>563</v>
      </c>
      <c r="E723" s="313">
        <v>1</v>
      </c>
      <c r="F723" s="314">
        <v>7.78</v>
      </c>
      <c r="G723" s="315">
        <v>7.78</v>
      </c>
    </row>
    <row r="724" spans="1:7" s="316" customFormat="1" ht="30">
      <c r="A724" s="309" t="s">
        <v>1632</v>
      </c>
      <c r="B724" s="310"/>
      <c r="C724" s="311" t="s">
        <v>1633</v>
      </c>
      <c r="D724" s="312" t="s">
        <v>563</v>
      </c>
      <c r="E724" s="313">
        <v>0.5</v>
      </c>
      <c r="F724" s="314">
        <v>6.35</v>
      </c>
      <c r="G724" s="315">
        <v>3.1749999999999998</v>
      </c>
    </row>
    <row r="725" spans="1:7" s="316" customFormat="1" ht="45">
      <c r="A725" s="309" t="s">
        <v>1781</v>
      </c>
      <c r="B725" s="310"/>
      <c r="C725" s="311" t="s">
        <v>1782</v>
      </c>
      <c r="D725" s="312" t="s">
        <v>606</v>
      </c>
      <c r="E725" s="313">
        <v>2</v>
      </c>
      <c r="F725" s="314">
        <v>0.57999999999999996</v>
      </c>
      <c r="G725" s="315">
        <v>1.1599999999999999</v>
      </c>
    </row>
    <row r="726" spans="1:7" s="316" customFormat="1" ht="30">
      <c r="A726" s="309" t="s">
        <v>1783</v>
      </c>
      <c r="B726" s="310"/>
      <c r="C726" s="311" t="s">
        <v>1507</v>
      </c>
      <c r="D726" s="312" t="s">
        <v>606</v>
      </c>
      <c r="E726" s="313">
        <v>1</v>
      </c>
      <c r="F726" s="314">
        <v>63.46</v>
      </c>
      <c r="G726" s="315">
        <v>63.46</v>
      </c>
    </row>
    <row r="727" spans="1:7" s="316" customFormat="1">
      <c r="A727" s="309"/>
      <c r="B727" s="310"/>
      <c r="C727" s="311"/>
      <c r="D727" s="312"/>
      <c r="E727" s="313"/>
      <c r="F727" s="314" t="s">
        <v>564</v>
      </c>
      <c r="G727" s="315">
        <v>75.575000000000003</v>
      </c>
    </row>
    <row r="728" spans="1:7" s="316" customFormat="1" ht="30">
      <c r="A728" s="309"/>
      <c r="B728" s="310"/>
      <c r="C728" s="311"/>
      <c r="D728" s="312"/>
      <c r="E728" s="313"/>
      <c r="F728" s="314" t="s">
        <v>565</v>
      </c>
      <c r="G728" s="315">
        <v>10.2352565</v>
      </c>
    </row>
    <row r="729" spans="1:7" s="316" customFormat="1">
      <c r="A729" s="309"/>
      <c r="B729" s="310"/>
      <c r="C729" s="311"/>
      <c r="D729" s="312"/>
      <c r="E729" s="313"/>
      <c r="F729" s="314" t="s">
        <v>566</v>
      </c>
      <c r="G729" s="315"/>
    </row>
    <row r="730" spans="1:7" s="316" customFormat="1">
      <c r="A730" s="309"/>
      <c r="B730" s="310"/>
      <c r="C730" s="311"/>
      <c r="D730" s="312"/>
      <c r="E730" s="313"/>
      <c r="F730" s="314" t="s">
        <v>567</v>
      </c>
      <c r="G730" s="315">
        <v>85.810256500000008</v>
      </c>
    </row>
    <row r="731" spans="1:7" s="303" customFormat="1" ht="30">
      <c r="A731" s="317" t="s">
        <v>1784</v>
      </c>
      <c r="B731" s="318" t="s">
        <v>1537</v>
      </c>
      <c r="C731" s="319" t="s">
        <v>1538</v>
      </c>
      <c r="D731" s="320" t="s">
        <v>606</v>
      </c>
      <c r="E731" s="321"/>
      <c r="F731" s="322"/>
      <c r="G731" s="323"/>
    </row>
    <row r="732" spans="1:7" s="316" customFormat="1" ht="30">
      <c r="A732" s="309" t="s">
        <v>1630</v>
      </c>
      <c r="B732" s="310"/>
      <c r="C732" s="311" t="s">
        <v>1631</v>
      </c>
      <c r="D732" s="312" t="s">
        <v>563</v>
      </c>
      <c r="E732" s="313">
        <v>0.4</v>
      </c>
      <c r="F732" s="314">
        <v>7.78</v>
      </c>
      <c r="G732" s="315">
        <v>3.1120000000000001</v>
      </c>
    </row>
    <row r="733" spans="1:7" s="316" customFormat="1" ht="30">
      <c r="A733" s="309" t="s">
        <v>1632</v>
      </c>
      <c r="B733" s="310"/>
      <c r="C733" s="311" t="s">
        <v>1633</v>
      </c>
      <c r="D733" s="312" t="s">
        <v>563</v>
      </c>
      <c r="E733" s="313">
        <v>0.2</v>
      </c>
      <c r="F733" s="314">
        <v>6.35</v>
      </c>
      <c r="G733" s="315">
        <v>1.27</v>
      </c>
    </row>
    <row r="734" spans="1:7" s="316" customFormat="1" ht="30">
      <c r="A734" s="309" t="s">
        <v>1785</v>
      </c>
      <c r="B734" s="310"/>
      <c r="C734" s="311" t="s">
        <v>1538</v>
      </c>
      <c r="D734" s="312" t="s">
        <v>606</v>
      </c>
      <c r="E734" s="313">
        <v>1</v>
      </c>
      <c r="F734" s="314">
        <v>35</v>
      </c>
      <c r="G734" s="315">
        <v>35</v>
      </c>
    </row>
    <row r="735" spans="1:7" s="316" customFormat="1">
      <c r="A735" s="309"/>
      <c r="B735" s="310"/>
      <c r="C735" s="311"/>
      <c r="D735" s="312"/>
      <c r="E735" s="313"/>
      <c r="F735" s="314" t="s">
        <v>564</v>
      </c>
      <c r="G735" s="315">
        <v>39.381999999999998</v>
      </c>
    </row>
    <row r="736" spans="1:7" s="316" customFormat="1" ht="30">
      <c r="A736" s="309"/>
      <c r="B736" s="310"/>
      <c r="C736" s="311"/>
      <c r="D736" s="312"/>
      <c r="E736" s="313"/>
      <c r="F736" s="314" t="s">
        <v>565</v>
      </c>
      <c r="G736" s="315">
        <v>4.0472151999999992</v>
      </c>
    </row>
    <row r="737" spans="1:7" s="316" customFormat="1">
      <c r="A737" s="309"/>
      <c r="B737" s="310"/>
      <c r="C737" s="311"/>
      <c r="D737" s="312"/>
      <c r="E737" s="313"/>
      <c r="F737" s="314" t="s">
        <v>566</v>
      </c>
      <c r="G737" s="315"/>
    </row>
    <row r="738" spans="1:7" s="316" customFormat="1">
      <c r="A738" s="309"/>
      <c r="B738" s="310"/>
      <c r="C738" s="311"/>
      <c r="D738" s="312"/>
      <c r="E738" s="313"/>
      <c r="F738" s="314" t="s">
        <v>567</v>
      </c>
      <c r="G738" s="315">
        <v>43.429215199999994</v>
      </c>
    </row>
    <row r="739" spans="1:7" s="303" customFormat="1" ht="30">
      <c r="A739" s="317" t="s">
        <v>1786</v>
      </c>
      <c r="B739" s="318" t="s">
        <v>1539</v>
      </c>
      <c r="C739" s="319" t="s">
        <v>1540</v>
      </c>
      <c r="D739" s="320" t="s">
        <v>606</v>
      </c>
      <c r="E739" s="321"/>
      <c r="F739" s="322"/>
      <c r="G739" s="323"/>
    </row>
    <row r="740" spans="1:7" s="316" customFormat="1" ht="30">
      <c r="A740" s="309" t="s">
        <v>1630</v>
      </c>
      <c r="B740" s="310"/>
      <c r="C740" s="311" t="s">
        <v>1631</v>
      </c>
      <c r="D740" s="312" t="s">
        <v>563</v>
      </c>
      <c r="E740" s="313">
        <v>0.8</v>
      </c>
      <c r="F740" s="314">
        <v>7.78</v>
      </c>
      <c r="G740" s="315">
        <v>6.2240000000000002</v>
      </c>
    </row>
    <row r="741" spans="1:7" s="316" customFormat="1" ht="30">
      <c r="A741" s="309" t="s">
        <v>1632</v>
      </c>
      <c r="B741" s="310"/>
      <c r="C741" s="311" t="s">
        <v>1633</v>
      </c>
      <c r="D741" s="312" t="s">
        <v>563</v>
      </c>
      <c r="E741" s="313">
        <v>0.4</v>
      </c>
      <c r="F741" s="314">
        <v>6.35</v>
      </c>
      <c r="G741" s="315">
        <v>2.54</v>
      </c>
    </row>
    <row r="742" spans="1:7" s="316" customFormat="1" ht="30">
      <c r="A742" s="309" t="s">
        <v>1787</v>
      </c>
      <c r="B742" s="310"/>
      <c r="C742" s="311" t="s">
        <v>1540</v>
      </c>
      <c r="D742" s="312" t="s">
        <v>606</v>
      </c>
      <c r="E742" s="313">
        <v>1</v>
      </c>
      <c r="F742" s="314">
        <v>18.100000000000001</v>
      </c>
      <c r="G742" s="315">
        <v>18.100000000000001</v>
      </c>
    </row>
    <row r="743" spans="1:7" s="316" customFormat="1">
      <c r="A743" s="309"/>
      <c r="B743" s="310"/>
      <c r="C743" s="311"/>
      <c r="D743" s="312"/>
      <c r="E743" s="313"/>
      <c r="F743" s="314" t="s">
        <v>564</v>
      </c>
      <c r="G743" s="315">
        <v>26.864000000000001</v>
      </c>
    </row>
    <row r="744" spans="1:7" s="316" customFormat="1" ht="30">
      <c r="A744" s="309"/>
      <c r="B744" s="310"/>
      <c r="C744" s="311"/>
      <c r="D744" s="312"/>
      <c r="E744" s="313"/>
      <c r="F744" s="314" t="s">
        <v>565</v>
      </c>
      <c r="G744" s="315">
        <v>8.0944303999999985</v>
      </c>
    </row>
    <row r="745" spans="1:7" s="316" customFormat="1">
      <c r="A745" s="309"/>
      <c r="B745" s="310"/>
      <c r="C745" s="311"/>
      <c r="D745" s="312"/>
      <c r="E745" s="313"/>
      <c r="F745" s="314" t="s">
        <v>566</v>
      </c>
      <c r="G745" s="315"/>
    </row>
    <row r="746" spans="1:7" s="316" customFormat="1">
      <c r="A746" s="309"/>
      <c r="B746" s="310"/>
      <c r="C746" s="311"/>
      <c r="D746" s="312"/>
      <c r="E746" s="313"/>
      <c r="F746" s="314" t="s">
        <v>567</v>
      </c>
      <c r="G746" s="315">
        <v>34.958430399999997</v>
      </c>
    </row>
    <row r="747" spans="1:7" s="303" customFormat="1" ht="45">
      <c r="A747" s="317" t="s">
        <v>1788</v>
      </c>
      <c r="B747" s="318" t="s">
        <v>1510</v>
      </c>
      <c r="C747" s="319" t="s">
        <v>1511</v>
      </c>
      <c r="D747" s="320" t="s">
        <v>606</v>
      </c>
      <c r="E747" s="321"/>
      <c r="F747" s="322"/>
      <c r="G747" s="323"/>
    </row>
    <row r="748" spans="1:7" s="316" customFormat="1" ht="30">
      <c r="A748" s="309" t="s">
        <v>1630</v>
      </c>
      <c r="B748" s="310"/>
      <c r="C748" s="311" t="s">
        <v>1631</v>
      </c>
      <c r="D748" s="312" t="s">
        <v>563</v>
      </c>
      <c r="E748" s="313">
        <v>4</v>
      </c>
      <c r="F748" s="314">
        <v>7.78</v>
      </c>
      <c r="G748" s="315">
        <v>31.12</v>
      </c>
    </row>
    <row r="749" spans="1:7" s="316" customFormat="1" ht="30">
      <c r="A749" s="309" t="s">
        <v>1632</v>
      </c>
      <c r="B749" s="310"/>
      <c r="C749" s="311" t="s">
        <v>1633</v>
      </c>
      <c r="D749" s="312" t="s">
        <v>563</v>
      </c>
      <c r="E749" s="313">
        <v>4</v>
      </c>
      <c r="F749" s="314">
        <v>6.35</v>
      </c>
      <c r="G749" s="315">
        <v>25.4</v>
      </c>
    </row>
    <row r="750" spans="1:7" s="316" customFormat="1" ht="30">
      <c r="A750" s="309" t="s">
        <v>1789</v>
      </c>
      <c r="B750" s="310"/>
      <c r="C750" s="311" t="s">
        <v>1790</v>
      </c>
      <c r="D750" s="312" t="s">
        <v>563</v>
      </c>
      <c r="E750" s="313">
        <v>0.5</v>
      </c>
      <c r="F750" s="314">
        <v>10.84</v>
      </c>
      <c r="G750" s="315">
        <v>5.42</v>
      </c>
    </row>
    <row r="751" spans="1:7" s="316" customFormat="1" ht="45">
      <c r="A751" s="309" t="s">
        <v>1791</v>
      </c>
      <c r="B751" s="310"/>
      <c r="C751" s="311" t="s">
        <v>1792</v>
      </c>
      <c r="D751" s="312" t="s">
        <v>606</v>
      </c>
      <c r="E751" s="313">
        <v>1</v>
      </c>
      <c r="F751" s="314">
        <v>422.40250000000003</v>
      </c>
      <c r="G751" s="315">
        <v>422.40250000000003</v>
      </c>
    </row>
    <row r="752" spans="1:7" s="316" customFormat="1">
      <c r="A752" s="309"/>
      <c r="B752" s="310"/>
      <c r="C752" s="311"/>
      <c r="D752" s="312"/>
      <c r="E752" s="313"/>
      <c r="F752" s="314" t="s">
        <v>564</v>
      </c>
      <c r="G752" s="315">
        <v>484.34250000000003</v>
      </c>
    </row>
    <row r="753" spans="1:7" s="316" customFormat="1" ht="30">
      <c r="A753" s="309"/>
      <c r="B753" s="310"/>
      <c r="C753" s="311"/>
      <c r="D753" s="312"/>
      <c r="E753" s="313"/>
      <c r="F753" s="314" t="s">
        <v>565</v>
      </c>
      <c r="G753" s="315">
        <v>57.870542</v>
      </c>
    </row>
    <row r="754" spans="1:7" s="316" customFormat="1">
      <c r="A754" s="309"/>
      <c r="B754" s="310"/>
      <c r="C754" s="311"/>
      <c r="D754" s="312"/>
      <c r="E754" s="313"/>
      <c r="F754" s="314" t="s">
        <v>566</v>
      </c>
      <c r="G754" s="315"/>
    </row>
    <row r="755" spans="1:7" s="316" customFormat="1">
      <c r="A755" s="309"/>
      <c r="B755" s="310"/>
      <c r="C755" s="311"/>
      <c r="D755" s="312"/>
      <c r="E755" s="313"/>
      <c r="F755" s="314" t="s">
        <v>567</v>
      </c>
      <c r="G755" s="315">
        <v>542.21304200000009</v>
      </c>
    </row>
    <row r="756" spans="1:7" s="303" customFormat="1" ht="30">
      <c r="A756" s="317" t="s">
        <v>1793</v>
      </c>
      <c r="B756" s="318" t="s">
        <v>1528</v>
      </c>
      <c r="C756" s="319" t="s">
        <v>1529</v>
      </c>
      <c r="D756" s="320" t="s">
        <v>606</v>
      </c>
      <c r="E756" s="321"/>
      <c r="F756" s="322"/>
      <c r="G756" s="323"/>
    </row>
    <row r="757" spans="1:7" s="316" customFormat="1" ht="30">
      <c r="A757" s="309" t="s">
        <v>1630</v>
      </c>
      <c r="B757" s="310"/>
      <c r="C757" s="311" t="s">
        <v>1631</v>
      </c>
      <c r="D757" s="312" t="s">
        <v>563</v>
      </c>
      <c r="E757" s="313">
        <v>2.2400000000000002</v>
      </c>
      <c r="F757" s="314">
        <v>7.78</v>
      </c>
      <c r="G757" s="315">
        <v>17.427200000000003</v>
      </c>
    </row>
    <row r="758" spans="1:7" s="316" customFormat="1" ht="30">
      <c r="A758" s="309" t="s">
        <v>1632</v>
      </c>
      <c r="B758" s="310"/>
      <c r="C758" s="311" t="s">
        <v>1633</v>
      </c>
      <c r="D758" s="312" t="s">
        <v>563</v>
      </c>
      <c r="E758" s="313">
        <v>2.86</v>
      </c>
      <c r="F758" s="314">
        <v>6.35</v>
      </c>
      <c r="G758" s="315">
        <v>18.160999999999998</v>
      </c>
    </row>
    <row r="759" spans="1:7" s="316" customFormat="1" ht="30">
      <c r="A759" s="309" t="s">
        <v>1702</v>
      </c>
      <c r="B759" s="310"/>
      <c r="C759" s="311" t="s">
        <v>1529</v>
      </c>
      <c r="D759" s="312" t="s">
        <v>606</v>
      </c>
      <c r="E759" s="313">
        <v>1</v>
      </c>
      <c r="F759" s="314">
        <v>32.97</v>
      </c>
      <c r="G759" s="315">
        <v>32.97</v>
      </c>
    </row>
    <row r="760" spans="1:7" s="316" customFormat="1">
      <c r="A760" s="309"/>
      <c r="B760" s="310"/>
      <c r="C760" s="311"/>
      <c r="D760" s="312"/>
      <c r="E760" s="313"/>
      <c r="F760" s="314" t="s">
        <v>564</v>
      </c>
      <c r="G760" s="315">
        <v>68.558199999999999</v>
      </c>
    </row>
    <row r="761" spans="1:7" s="316" customFormat="1" ht="30">
      <c r="A761" s="309"/>
      <c r="B761" s="310"/>
      <c r="C761" s="311"/>
      <c r="D761" s="312"/>
      <c r="E761" s="313"/>
      <c r="F761" s="314" t="s">
        <v>565</v>
      </c>
      <c r="G761" s="315">
        <v>33.250055260000003</v>
      </c>
    </row>
    <row r="762" spans="1:7" s="316" customFormat="1">
      <c r="A762" s="309"/>
      <c r="B762" s="310"/>
      <c r="C762" s="311"/>
      <c r="D762" s="312"/>
      <c r="E762" s="313"/>
      <c r="F762" s="314" t="s">
        <v>566</v>
      </c>
      <c r="G762" s="315"/>
    </row>
    <row r="763" spans="1:7" s="316" customFormat="1">
      <c r="A763" s="309"/>
      <c r="B763" s="310"/>
      <c r="C763" s="311"/>
      <c r="D763" s="312"/>
      <c r="E763" s="313"/>
      <c r="F763" s="314" t="s">
        <v>567</v>
      </c>
      <c r="G763" s="315">
        <v>101.80825526000001</v>
      </c>
    </row>
    <row r="764" spans="1:7" s="303" customFormat="1" ht="30">
      <c r="A764" s="317" t="s">
        <v>1793</v>
      </c>
      <c r="B764" s="318" t="s">
        <v>1530</v>
      </c>
      <c r="C764" s="319" t="s">
        <v>1531</v>
      </c>
      <c r="D764" s="320" t="s">
        <v>606</v>
      </c>
      <c r="E764" s="321"/>
      <c r="F764" s="322"/>
      <c r="G764" s="323"/>
    </row>
    <row r="765" spans="1:7" s="316" customFormat="1" ht="30">
      <c r="A765" s="309" t="s">
        <v>1630</v>
      </c>
      <c r="B765" s="310"/>
      <c r="C765" s="311" t="s">
        <v>1631</v>
      </c>
      <c r="D765" s="312" t="s">
        <v>563</v>
      </c>
      <c r="E765" s="313">
        <v>2.2400000000000002</v>
      </c>
      <c r="F765" s="314">
        <v>7.78</v>
      </c>
      <c r="G765" s="315">
        <v>17.427200000000003</v>
      </c>
    </row>
    <row r="766" spans="1:7" s="316" customFormat="1" ht="30">
      <c r="A766" s="309" t="s">
        <v>1632</v>
      </c>
      <c r="B766" s="310"/>
      <c r="C766" s="311" t="s">
        <v>1633</v>
      </c>
      <c r="D766" s="312" t="s">
        <v>563</v>
      </c>
      <c r="E766" s="313">
        <v>2.86</v>
      </c>
      <c r="F766" s="314">
        <v>6.35</v>
      </c>
      <c r="G766" s="315">
        <v>18.160999999999998</v>
      </c>
    </row>
    <row r="767" spans="1:7" s="316" customFormat="1" ht="30">
      <c r="A767" s="309" t="s">
        <v>1702</v>
      </c>
      <c r="B767" s="310"/>
      <c r="C767" s="311" t="s">
        <v>1531</v>
      </c>
      <c r="D767" s="312" t="s">
        <v>606</v>
      </c>
      <c r="E767" s="313">
        <v>1</v>
      </c>
      <c r="F767" s="314">
        <v>34.26</v>
      </c>
      <c r="G767" s="315">
        <v>34.26</v>
      </c>
    </row>
    <row r="768" spans="1:7" s="316" customFormat="1">
      <c r="A768" s="309"/>
      <c r="B768" s="310"/>
      <c r="C768" s="311"/>
      <c r="D768" s="312"/>
      <c r="E768" s="313"/>
      <c r="F768" s="314" t="s">
        <v>564</v>
      </c>
      <c r="G768" s="315">
        <v>69.848199999999991</v>
      </c>
    </row>
    <row r="769" spans="1:7" s="316" customFormat="1" ht="30">
      <c r="A769" s="309"/>
      <c r="B769" s="310"/>
      <c r="C769" s="311"/>
      <c r="D769" s="312"/>
      <c r="E769" s="313"/>
      <c r="F769" s="314" t="s">
        <v>565</v>
      </c>
      <c r="G769" s="315">
        <v>33.250055260000003</v>
      </c>
    </row>
    <row r="770" spans="1:7" s="316" customFormat="1">
      <c r="A770" s="309"/>
      <c r="B770" s="310"/>
      <c r="C770" s="311"/>
      <c r="D770" s="312"/>
      <c r="E770" s="313"/>
      <c r="F770" s="314" t="s">
        <v>566</v>
      </c>
      <c r="G770" s="315"/>
    </row>
    <row r="771" spans="1:7" s="316" customFormat="1">
      <c r="A771" s="309"/>
      <c r="B771" s="310"/>
      <c r="C771" s="311"/>
      <c r="D771" s="312"/>
      <c r="E771" s="313"/>
      <c r="F771" s="314" t="s">
        <v>567</v>
      </c>
      <c r="G771" s="315">
        <v>103.09825526</v>
      </c>
    </row>
    <row r="772" spans="1:7" s="303" customFormat="1" ht="45">
      <c r="A772" s="317" t="s">
        <v>1794</v>
      </c>
      <c r="B772" s="318" t="s">
        <v>1541</v>
      </c>
      <c r="C772" s="319" t="s">
        <v>1542</v>
      </c>
      <c r="D772" s="320" t="s">
        <v>606</v>
      </c>
      <c r="E772" s="321"/>
      <c r="F772" s="322"/>
      <c r="G772" s="323"/>
    </row>
    <row r="773" spans="1:7" s="316" customFormat="1" ht="30">
      <c r="A773" s="309" t="s">
        <v>1630</v>
      </c>
      <c r="B773" s="310"/>
      <c r="C773" s="311" t="s">
        <v>1631</v>
      </c>
      <c r="D773" s="312" t="s">
        <v>563</v>
      </c>
      <c r="E773" s="313">
        <v>1.5</v>
      </c>
      <c r="F773" s="314">
        <v>7.78</v>
      </c>
      <c r="G773" s="315">
        <v>11.67</v>
      </c>
    </row>
    <row r="774" spans="1:7" s="316" customFormat="1" ht="30">
      <c r="A774" s="309" t="s">
        <v>1632</v>
      </c>
      <c r="B774" s="310"/>
      <c r="C774" s="311" t="s">
        <v>1633</v>
      </c>
      <c r="D774" s="312" t="s">
        <v>563</v>
      </c>
      <c r="E774" s="313">
        <v>0.75</v>
      </c>
      <c r="F774" s="314">
        <v>6.35</v>
      </c>
      <c r="G774" s="315">
        <v>4.7624999999999993</v>
      </c>
    </row>
    <row r="775" spans="1:7" s="316" customFormat="1" ht="45">
      <c r="A775" s="309" t="s">
        <v>1702</v>
      </c>
      <c r="B775" s="310"/>
      <c r="C775" s="311" t="s">
        <v>1542</v>
      </c>
      <c r="D775" s="312" t="s">
        <v>606</v>
      </c>
      <c r="E775" s="313">
        <v>1</v>
      </c>
      <c r="F775" s="314">
        <v>70.456666666666663</v>
      </c>
      <c r="G775" s="315">
        <v>70.456666666666663</v>
      </c>
    </row>
    <row r="776" spans="1:7" s="316" customFormat="1">
      <c r="A776" s="309"/>
      <c r="B776" s="310"/>
      <c r="C776" s="311"/>
      <c r="D776" s="312"/>
      <c r="E776" s="313"/>
      <c r="F776" s="314"/>
      <c r="G776" s="315"/>
    </row>
    <row r="777" spans="1:7" s="316" customFormat="1">
      <c r="A777" s="309"/>
      <c r="B777" s="310"/>
      <c r="C777" s="311"/>
      <c r="D777" s="312"/>
      <c r="E777" s="313"/>
      <c r="F777" s="314" t="s">
        <v>564</v>
      </c>
      <c r="G777" s="315">
        <v>86.889166666666654</v>
      </c>
    </row>
    <row r="778" spans="1:7" s="316" customFormat="1" ht="30">
      <c r="A778" s="309"/>
      <c r="B778" s="310"/>
      <c r="C778" s="311"/>
      <c r="D778" s="312"/>
      <c r="E778" s="313"/>
      <c r="F778" s="314" t="s">
        <v>565</v>
      </c>
      <c r="G778" s="315">
        <v>15.352884749999998</v>
      </c>
    </row>
    <row r="779" spans="1:7" s="316" customFormat="1">
      <c r="A779" s="309"/>
      <c r="B779" s="310"/>
      <c r="C779" s="311"/>
      <c r="D779" s="312"/>
      <c r="E779" s="313"/>
      <c r="F779" s="314" t="s">
        <v>566</v>
      </c>
      <c r="G779" s="315"/>
    </row>
    <row r="780" spans="1:7" s="316" customFormat="1" ht="15.75" customHeight="1">
      <c r="A780" s="309"/>
      <c r="B780" s="310"/>
      <c r="C780" s="311"/>
      <c r="D780" s="312"/>
      <c r="E780" s="313"/>
      <c r="F780" s="314" t="s">
        <v>567</v>
      </c>
      <c r="G780" s="315">
        <v>102.24205141666665</v>
      </c>
    </row>
    <row r="781" spans="1:7" s="303" customFormat="1" ht="45">
      <c r="A781" s="317" t="s">
        <v>1794</v>
      </c>
      <c r="B781" s="318" t="s">
        <v>1543</v>
      </c>
      <c r="C781" s="319" t="s">
        <v>1544</v>
      </c>
      <c r="D781" s="320" t="s">
        <v>606</v>
      </c>
      <c r="E781" s="321"/>
      <c r="F781" s="322"/>
      <c r="G781" s="323"/>
    </row>
    <row r="782" spans="1:7" s="316" customFormat="1" ht="30">
      <c r="A782" s="309" t="s">
        <v>1630</v>
      </c>
      <c r="B782" s="310"/>
      <c r="C782" s="311" t="s">
        <v>1631</v>
      </c>
      <c r="D782" s="312" t="s">
        <v>563</v>
      </c>
      <c r="E782" s="313">
        <v>1.5</v>
      </c>
      <c r="F782" s="314">
        <v>7.78</v>
      </c>
      <c r="G782" s="315">
        <v>11.67</v>
      </c>
    </row>
    <row r="783" spans="1:7" s="316" customFormat="1" ht="30">
      <c r="A783" s="309" t="s">
        <v>1632</v>
      </c>
      <c r="B783" s="310"/>
      <c r="C783" s="311" t="s">
        <v>1633</v>
      </c>
      <c r="D783" s="312" t="s">
        <v>563</v>
      </c>
      <c r="E783" s="313">
        <v>0.75</v>
      </c>
      <c r="F783" s="314">
        <v>6.35</v>
      </c>
      <c r="G783" s="315">
        <v>4.7624999999999993</v>
      </c>
    </row>
    <row r="784" spans="1:7" s="316" customFormat="1" ht="45">
      <c r="A784" s="309" t="s">
        <v>1795</v>
      </c>
      <c r="B784" s="310"/>
      <c r="C784" s="311" t="s">
        <v>1544</v>
      </c>
      <c r="D784" s="312" t="s">
        <v>606</v>
      </c>
      <c r="E784" s="313">
        <v>1</v>
      </c>
      <c r="F784" s="314">
        <v>122</v>
      </c>
      <c r="G784" s="315">
        <v>122</v>
      </c>
    </row>
    <row r="785" spans="1:7" s="316" customFormat="1">
      <c r="A785" s="309"/>
      <c r="B785" s="310"/>
      <c r="C785" s="311"/>
      <c r="D785" s="312"/>
      <c r="E785" s="313"/>
      <c r="F785" s="314"/>
      <c r="G785" s="315"/>
    </row>
    <row r="786" spans="1:7" s="316" customFormat="1">
      <c r="A786" s="309"/>
      <c r="B786" s="310"/>
      <c r="C786" s="311"/>
      <c r="D786" s="312"/>
      <c r="E786" s="313"/>
      <c r="F786" s="314" t="s">
        <v>564</v>
      </c>
      <c r="G786" s="315">
        <v>138.4325</v>
      </c>
    </row>
    <row r="787" spans="1:7" s="316" customFormat="1" ht="30">
      <c r="A787" s="309"/>
      <c r="B787" s="310"/>
      <c r="C787" s="311"/>
      <c r="D787" s="312"/>
      <c r="E787" s="313"/>
      <c r="F787" s="314" t="s">
        <v>565</v>
      </c>
      <c r="G787" s="315">
        <v>15.352884749999998</v>
      </c>
    </row>
    <row r="788" spans="1:7" s="316" customFormat="1">
      <c r="A788" s="309"/>
      <c r="B788" s="310"/>
      <c r="C788" s="311"/>
      <c r="D788" s="312"/>
      <c r="E788" s="313"/>
      <c r="F788" s="314" t="s">
        <v>566</v>
      </c>
      <c r="G788" s="315"/>
    </row>
    <row r="789" spans="1:7" s="316" customFormat="1" ht="15.75" customHeight="1">
      <c r="A789" s="309"/>
      <c r="B789" s="310"/>
      <c r="C789" s="311"/>
      <c r="D789" s="312"/>
      <c r="E789" s="313"/>
      <c r="F789" s="314" t="s">
        <v>567</v>
      </c>
      <c r="G789" s="315">
        <v>153.78538474999999</v>
      </c>
    </row>
    <row r="790" spans="1:7" s="303" customFormat="1" ht="45">
      <c r="A790" s="317" t="s">
        <v>1796</v>
      </c>
      <c r="B790" s="318" t="s">
        <v>1545</v>
      </c>
      <c r="C790" s="319" t="s">
        <v>1546</v>
      </c>
      <c r="D790" s="320" t="s">
        <v>606</v>
      </c>
      <c r="E790" s="321"/>
      <c r="F790" s="322"/>
      <c r="G790" s="323"/>
    </row>
    <row r="791" spans="1:7" s="316" customFormat="1" ht="30">
      <c r="A791" s="309" t="s">
        <v>1630</v>
      </c>
      <c r="B791" s="310"/>
      <c r="C791" s="311" t="s">
        <v>1631</v>
      </c>
      <c r="D791" s="312" t="s">
        <v>563</v>
      </c>
      <c r="E791" s="313">
        <v>1.5</v>
      </c>
      <c r="F791" s="314">
        <v>7.78</v>
      </c>
      <c r="G791" s="315">
        <v>11.67</v>
      </c>
    </row>
    <row r="792" spans="1:7" s="316" customFormat="1" ht="30">
      <c r="A792" s="309" t="s">
        <v>1632</v>
      </c>
      <c r="B792" s="310"/>
      <c r="C792" s="311" t="s">
        <v>1633</v>
      </c>
      <c r="D792" s="312" t="s">
        <v>563</v>
      </c>
      <c r="E792" s="313">
        <v>0.75</v>
      </c>
      <c r="F792" s="314">
        <v>6.35</v>
      </c>
      <c r="G792" s="315">
        <v>4.7624999999999993</v>
      </c>
    </row>
    <row r="793" spans="1:7" s="316" customFormat="1" ht="45">
      <c r="A793" s="309" t="s">
        <v>1702</v>
      </c>
      <c r="B793" s="310"/>
      <c r="C793" s="311" t="s">
        <v>1546</v>
      </c>
      <c r="D793" s="312" t="s">
        <v>606</v>
      </c>
      <c r="E793" s="313">
        <v>1</v>
      </c>
      <c r="F793" s="314">
        <v>102.22000000000001</v>
      </c>
      <c r="G793" s="315">
        <v>102.22000000000001</v>
      </c>
    </row>
    <row r="794" spans="1:7" s="316" customFormat="1">
      <c r="A794" s="309"/>
      <c r="B794" s="310"/>
      <c r="C794" s="311"/>
      <c r="D794" s="312"/>
      <c r="E794" s="313"/>
      <c r="F794" s="314"/>
      <c r="G794" s="315"/>
    </row>
    <row r="795" spans="1:7" s="316" customFormat="1">
      <c r="A795" s="309"/>
      <c r="B795" s="310"/>
      <c r="C795" s="311"/>
      <c r="D795" s="312"/>
      <c r="E795" s="313"/>
      <c r="F795" s="314" t="s">
        <v>564</v>
      </c>
      <c r="G795" s="315">
        <v>118.6525</v>
      </c>
    </row>
    <row r="796" spans="1:7" s="316" customFormat="1" ht="30">
      <c r="A796" s="309"/>
      <c r="B796" s="310"/>
      <c r="C796" s="311"/>
      <c r="D796" s="312"/>
      <c r="E796" s="313"/>
      <c r="F796" s="314" t="s">
        <v>565</v>
      </c>
      <c r="G796" s="315">
        <v>15.352884749999998</v>
      </c>
    </row>
    <row r="797" spans="1:7" s="316" customFormat="1">
      <c r="A797" s="309"/>
      <c r="B797" s="310"/>
      <c r="C797" s="311"/>
      <c r="D797" s="312"/>
      <c r="E797" s="313"/>
      <c r="F797" s="314" t="s">
        <v>566</v>
      </c>
      <c r="G797" s="315"/>
    </row>
    <row r="798" spans="1:7" s="316" customFormat="1" ht="15.75" customHeight="1">
      <c r="A798" s="309"/>
      <c r="B798" s="310"/>
      <c r="C798" s="311"/>
      <c r="D798" s="312"/>
      <c r="E798" s="313"/>
      <c r="F798" s="314" t="s">
        <v>567</v>
      </c>
      <c r="G798" s="315">
        <v>134.00538474999999</v>
      </c>
    </row>
    <row r="799" spans="1:7" s="303" customFormat="1" ht="45">
      <c r="A799" s="317" t="s">
        <v>1796</v>
      </c>
      <c r="B799" s="318" t="s">
        <v>1547</v>
      </c>
      <c r="C799" s="319" t="s">
        <v>1548</v>
      </c>
      <c r="D799" s="320" t="s">
        <v>606</v>
      </c>
      <c r="E799" s="321"/>
      <c r="F799" s="322"/>
      <c r="G799" s="323"/>
    </row>
    <row r="800" spans="1:7" s="316" customFormat="1" ht="30">
      <c r="A800" s="309" t="s">
        <v>1630</v>
      </c>
      <c r="B800" s="310"/>
      <c r="C800" s="311" t="s">
        <v>1631</v>
      </c>
      <c r="D800" s="312" t="s">
        <v>563</v>
      </c>
      <c r="E800" s="313">
        <v>1.5</v>
      </c>
      <c r="F800" s="314">
        <v>7.78</v>
      </c>
      <c r="G800" s="315">
        <v>11.67</v>
      </c>
    </row>
    <row r="801" spans="1:7" s="316" customFormat="1" ht="30">
      <c r="A801" s="309" t="s">
        <v>1632</v>
      </c>
      <c r="B801" s="310"/>
      <c r="C801" s="311" t="s">
        <v>1633</v>
      </c>
      <c r="D801" s="312" t="s">
        <v>563</v>
      </c>
      <c r="E801" s="313">
        <v>0.75</v>
      </c>
      <c r="F801" s="314">
        <v>6.35</v>
      </c>
      <c r="G801" s="315">
        <v>4.7624999999999993</v>
      </c>
    </row>
    <row r="802" spans="1:7" s="316" customFormat="1" ht="45">
      <c r="A802" s="309" t="s">
        <v>1797</v>
      </c>
      <c r="B802" s="310"/>
      <c r="C802" s="311" t="s">
        <v>1548</v>
      </c>
      <c r="D802" s="312" t="s">
        <v>606</v>
      </c>
      <c r="E802" s="313">
        <v>1</v>
      </c>
      <c r="F802" s="314">
        <v>180</v>
      </c>
      <c r="G802" s="315">
        <v>180</v>
      </c>
    </row>
    <row r="803" spans="1:7" s="316" customFormat="1">
      <c r="A803" s="309"/>
      <c r="B803" s="310"/>
      <c r="C803" s="311"/>
      <c r="D803" s="312"/>
      <c r="E803" s="313"/>
      <c r="F803" s="314"/>
      <c r="G803" s="315"/>
    </row>
    <row r="804" spans="1:7" s="316" customFormat="1">
      <c r="A804" s="309"/>
      <c r="B804" s="310"/>
      <c r="C804" s="311"/>
      <c r="D804" s="312"/>
      <c r="E804" s="313"/>
      <c r="F804" s="314" t="s">
        <v>564</v>
      </c>
      <c r="G804" s="315">
        <v>196.4325</v>
      </c>
    </row>
    <row r="805" spans="1:7" s="316" customFormat="1" ht="30">
      <c r="A805" s="309"/>
      <c r="B805" s="310"/>
      <c r="C805" s="311"/>
      <c r="D805" s="312"/>
      <c r="E805" s="313"/>
      <c r="F805" s="314" t="s">
        <v>565</v>
      </c>
      <c r="G805" s="315">
        <v>15.352884749999998</v>
      </c>
    </row>
    <row r="806" spans="1:7" s="316" customFormat="1">
      <c r="A806" s="309"/>
      <c r="B806" s="310"/>
      <c r="C806" s="311"/>
      <c r="D806" s="312"/>
      <c r="E806" s="313"/>
      <c r="F806" s="314" t="s">
        <v>566</v>
      </c>
      <c r="G806" s="315"/>
    </row>
    <row r="807" spans="1:7" s="316" customFormat="1" ht="15.75" customHeight="1">
      <c r="A807" s="309"/>
      <c r="B807" s="310"/>
      <c r="C807" s="311"/>
      <c r="D807" s="312"/>
      <c r="E807" s="313"/>
      <c r="F807" s="314" t="s">
        <v>567</v>
      </c>
      <c r="G807" s="315">
        <v>211.78538474999999</v>
      </c>
    </row>
    <row r="808" spans="1:7" s="303" customFormat="1" ht="45">
      <c r="A808" s="317" t="s">
        <v>1794</v>
      </c>
      <c r="B808" s="318" t="s">
        <v>1549</v>
      </c>
      <c r="C808" s="319" t="s">
        <v>1550</v>
      </c>
      <c r="D808" s="320" t="s">
        <v>606</v>
      </c>
      <c r="E808" s="321"/>
      <c r="F808" s="322"/>
      <c r="G808" s="323"/>
    </row>
    <row r="809" spans="1:7" s="316" customFormat="1" ht="30">
      <c r="A809" s="309" t="s">
        <v>1630</v>
      </c>
      <c r="B809" s="310"/>
      <c r="C809" s="311" t="s">
        <v>1631</v>
      </c>
      <c r="D809" s="312" t="s">
        <v>563</v>
      </c>
      <c r="E809" s="313">
        <v>1.5</v>
      </c>
      <c r="F809" s="314">
        <v>7.78</v>
      </c>
      <c r="G809" s="315">
        <v>11.67</v>
      </c>
    </row>
    <row r="810" spans="1:7" s="316" customFormat="1" ht="30">
      <c r="A810" s="309" t="s">
        <v>1632</v>
      </c>
      <c r="B810" s="310"/>
      <c r="C810" s="311" t="s">
        <v>1633</v>
      </c>
      <c r="D810" s="312" t="s">
        <v>563</v>
      </c>
      <c r="E810" s="313">
        <v>0.75</v>
      </c>
      <c r="F810" s="314">
        <v>6.35</v>
      </c>
      <c r="G810" s="315">
        <v>4.7624999999999993</v>
      </c>
    </row>
    <row r="811" spans="1:7" s="316" customFormat="1" ht="45">
      <c r="A811" s="309" t="s">
        <v>1795</v>
      </c>
      <c r="B811" s="310"/>
      <c r="C811" s="311" t="s">
        <v>1550</v>
      </c>
      <c r="D811" s="312" t="s">
        <v>606</v>
      </c>
      <c r="E811" s="313">
        <v>1</v>
      </c>
      <c r="F811" s="314">
        <v>122</v>
      </c>
      <c r="G811" s="315">
        <v>122</v>
      </c>
    </row>
    <row r="812" spans="1:7" s="316" customFormat="1">
      <c r="A812" s="309"/>
      <c r="B812" s="310"/>
      <c r="C812" s="311"/>
      <c r="D812" s="312"/>
      <c r="E812" s="313"/>
      <c r="F812" s="314"/>
      <c r="G812" s="315"/>
    </row>
    <row r="813" spans="1:7" s="316" customFormat="1">
      <c r="A813" s="309"/>
      <c r="B813" s="310"/>
      <c r="C813" s="311"/>
      <c r="D813" s="312"/>
      <c r="E813" s="313"/>
      <c r="F813" s="314" t="s">
        <v>564</v>
      </c>
      <c r="G813" s="315">
        <v>138.4325</v>
      </c>
    </row>
    <row r="814" spans="1:7" s="316" customFormat="1" ht="30">
      <c r="A814" s="309"/>
      <c r="B814" s="310"/>
      <c r="C814" s="311"/>
      <c r="D814" s="312"/>
      <c r="E814" s="313"/>
      <c r="F814" s="314" t="s">
        <v>565</v>
      </c>
      <c r="G814" s="315">
        <v>15.352884749999998</v>
      </c>
    </row>
    <row r="815" spans="1:7" s="316" customFormat="1">
      <c r="A815" s="309"/>
      <c r="B815" s="310"/>
      <c r="C815" s="311"/>
      <c r="D815" s="312"/>
      <c r="E815" s="313"/>
      <c r="F815" s="314" t="s">
        <v>566</v>
      </c>
      <c r="G815" s="315"/>
    </row>
    <row r="816" spans="1:7" s="316" customFormat="1" ht="15.75" customHeight="1">
      <c r="A816" s="309"/>
      <c r="B816" s="310"/>
      <c r="C816" s="311"/>
      <c r="D816" s="312"/>
      <c r="E816" s="313"/>
      <c r="F816" s="314" t="s">
        <v>567</v>
      </c>
      <c r="G816" s="315">
        <v>153.78538474999999</v>
      </c>
    </row>
    <row r="817" spans="1:7" s="303" customFormat="1" ht="45">
      <c r="A817" s="317" t="s">
        <v>1796</v>
      </c>
      <c r="B817" s="318" t="s">
        <v>1551</v>
      </c>
      <c r="C817" s="319" t="s">
        <v>1552</v>
      </c>
      <c r="D817" s="320" t="s">
        <v>606</v>
      </c>
      <c r="E817" s="321"/>
      <c r="F817" s="322"/>
      <c r="G817" s="323"/>
    </row>
    <row r="818" spans="1:7" s="316" customFormat="1" ht="30">
      <c r="A818" s="309" t="s">
        <v>1630</v>
      </c>
      <c r="B818" s="310"/>
      <c r="C818" s="311" t="s">
        <v>1631</v>
      </c>
      <c r="D818" s="312" t="s">
        <v>563</v>
      </c>
      <c r="E818" s="313">
        <v>1.5</v>
      </c>
      <c r="F818" s="314">
        <v>7.78</v>
      </c>
      <c r="G818" s="315">
        <v>11.67</v>
      </c>
    </row>
    <row r="819" spans="1:7" s="316" customFormat="1" ht="30">
      <c r="A819" s="309" t="s">
        <v>1632</v>
      </c>
      <c r="B819" s="310"/>
      <c r="C819" s="311" t="s">
        <v>1633</v>
      </c>
      <c r="D819" s="312" t="s">
        <v>563</v>
      </c>
      <c r="E819" s="313">
        <v>0.75</v>
      </c>
      <c r="F819" s="314">
        <v>6.35</v>
      </c>
      <c r="G819" s="315">
        <v>4.7624999999999993</v>
      </c>
    </row>
    <row r="820" spans="1:7" s="316" customFormat="1" ht="45">
      <c r="A820" s="309" t="s">
        <v>1797</v>
      </c>
      <c r="B820" s="310"/>
      <c r="C820" s="311" t="s">
        <v>1552</v>
      </c>
      <c r="D820" s="312" t="s">
        <v>606</v>
      </c>
      <c r="E820" s="313">
        <v>1</v>
      </c>
      <c r="F820" s="314">
        <v>180</v>
      </c>
      <c r="G820" s="315">
        <v>180</v>
      </c>
    </row>
    <row r="821" spans="1:7" s="316" customFormat="1">
      <c r="A821" s="309"/>
      <c r="B821" s="310"/>
      <c r="C821" s="311"/>
      <c r="D821" s="312"/>
      <c r="E821" s="313"/>
      <c r="F821" s="314"/>
      <c r="G821" s="315"/>
    </row>
    <row r="822" spans="1:7" s="316" customFormat="1">
      <c r="A822" s="309"/>
      <c r="B822" s="310"/>
      <c r="C822" s="311"/>
      <c r="D822" s="312"/>
      <c r="E822" s="313"/>
      <c r="F822" s="314" t="s">
        <v>564</v>
      </c>
      <c r="G822" s="315">
        <v>196.4325</v>
      </c>
    </row>
    <row r="823" spans="1:7" s="316" customFormat="1" ht="30">
      <c r="A823" s="309"/>
      <c r="B823" s="310"/>
      <c r="C823" s="311"/>
      <c r="D823" s="312"/>
      <c r="E823" s="313"/>
      <c r="F823" s="314" t="s">
        <v>565</v>
      </c>
      <c r="G823" s="315">
        <v>15.352884749999998</v>
      </c>
    </row>
    <row r="824" spans="1:7" s="316" customFormat="1">
      <c r="A824" s="309"/>
      <c r="B824" s="310"/>
      <c r="C824" s="311"/>
      <c r="D824" s="312"/>
      <c r="E824" s="313"/>
      <c r="F824" s="314" t="s">
        <v>566</v>
      </c>
      <c r="G824" s="315"/>
    </row>
    <row r="825" spans="1:7" s="316" customFormat="1" ht="15.75" customHeight="1">
      <c r="A825" s="309"/>
      <c r="B825" s="310"/>
      <c r="C825" s="311"/>
      <c r="D825" s="312"/>
      <c r="E825" s="313"/>
      <c r="F825" s="314" t="s">
        <v>567</v>
      </c>
      <c r="G825" s="315">
        <v>211.78538474999999</v>
      </c>
    </row>
    <row r="826" spans="1:7" s="303" customFormat="1" ht="45">
      <c r="A826" s="317" t="s">
        <v>1798</v>
      </c>
      <c r="B826" s="318" t="s">
        <v>1553</v>
      </c>
      <c r="C826" s="319" t="s">
        <v>1799</v>
      </c>
      <c r="D826" s="320" t="s">
        <v>606</v>
      </c>
      <c r="E826" s="321"/>
      <c r="F826" s="322"/>
      <c r="G826" s="323"/>
    </row>
    <row r="827" spans="1:7" s="316" customFormat="1" ht="30">
      <c r="A827" s="309" t="s">
        <v>1630</v>
      </c>
      <c r="B827" s="310"/>
      <c r="C827" s="311" t="s">
        <v>1631</v>
      </c>
      <c r="D827" s="312" t="s">
        <v>563</v>
      </c>
      <c r="E827" s="313">
        <v>0.7</v>
      </c>
      <c r="F827" s="314">
        <v>7.78</v>
      </c>
      <c r="G827" s="315">
        <v>5.4459999999999997</v>
      </c>
    </row>
    <row r="828" spans="1:7" s="316" customFormat="1" ht="30">
      <c r="A828" s="309" t="s">
        <v>1632</v>
      </c>
      <c r="B828" s="310"/>
      <c r="C828" s="311" t="s">
        <v>1633</v>
      </c>
      <c r="D828" s="312" t="s">
        <v>563</v>
      </c>
      <c r="E828" s="313">
        <v>0.7</v>
      </c>
      <c r="F828" s="314">
        <v>6.35</v>
      </c>
      <c r="G828" s="315">
        <v>4.4449999999999994</v>
      </c>
    </row>
    <row r="829" spans="1:7" s="316" customFormat="1" ht="45">
      <c r="A829" s="309" t="s">
        <v>1800</v>
      </c>
      <c r="B829" s="310"/>
      <c r="C829" s="311" t="s">
        <v>1801</v>
      </c>
      <c r="D829" s="312" t="s">
        <v>606</v>
      </c>
      <c r="E829" s="313">
        <v>1</v>
      </c>
      <c r="F829" s="314">
        <v>60</v>
      </c>
      <c r="G829" s="315">
        <v>60</v>
      </c>
    </row>
    <row r="830" spans="1:7" s="316" customFormat="1">
      <c r="A830" s="309"/>
      <c r="B830" s="310"/>
      <c r="C830" s="311"/>
      <c r="D830" s="312"/>
      <c r="E830" s="313"/>
      <c r="F830" s="314"/>
      <c r="G830" s="315"/>
    </row>
    <row r="831" spans="1:7" s="316" customFormat="1">
      <c r="A831" s="309"/>
      <c r="B831" s="310"/>
      <c r="C831" s="311"/>
      <c r="D831" s="312"/>
      <c r="E831" s="313"/>
      <c r="F831" s="314" t="s">
        <v>564</v>
      </c>
      <c r="G831" s="315">
        <v>69.890999999999991</v>
      </c>
    </row>
    <row r="832" spans="1:7" s="316" customFormat="1" ht="30">
      <c r="A832" s="309"/>
      <c r="B832" s="310"/>
      <c r="C832" s="311"/>
      <c r="D832" s="312"/>
      <c r="E832" s="313"/>
      <c r="F832" s="314" t="s">
        <v>565</v>
      </c>
      <c r="G832" s="315">
        <v>9.2411612999999981</v>
      </c>
    </row>
    <row r="833" spans="1:7" s="316" customFormat="1">
      <c r="A833" s="309"/>
      <c r="B833" s="310"/>
      <c r="C833" s="311"/>
      <c r="D833" s="312"/>
      <c r="E833" s="313"/>
      <c r="F833" s="314" t="s">
        <v>566</v>
      </c>
      <c r="G833" s="315"/>
    </row>
    <row r="834" spans="1:7" s="316" customFormat="1" ht="15.75" customHeight="1">
      <c r="A834" s="309"/>
      <c r="B834" s="310"/>
      <c r="C834" s="311"/>
      <c r="D834" s="312"/>
      <c r="E834" s="313"/>
      <c r="F834" s="314" t="s">
        <v>567</v>
      </c>
      <c r="G834" s="315">
        <v>79.132161299999993</v>
      </c>
    </row>
    <row r="835" spans="1:7" s="303" customFormat="1" ht="30">
      <c r="A835" s="317" t="s">
        <v>1802</v>
      </c>
      <c r="B835" s="318" t="s">
        <v>1557</v>
      </c>
      <c r="C835" s="319" t="s">
        <v>1558</v>
      </c>
      <c r="D835" s="320" t="s">
        <v>606</v>
      </c>
      <c r="E835" s="321"/>
      <c r="F835" s="322"/>
      <c r="G835" s="323"/>
    </row>
    <row r="836" spans="1:7" s="316" customFormat="1" ht="30">
      <c r="A836" s="309" t="s">
        <v>1630</v>
      </c>
      <c r="B836" s="310"/>
      <c r="C836" s="311" t="s">
        <v>1631</v>
      </c>
      <c r="D836" s="312" t="s">
        <v>563</v>
      </c>
      <c r="E836" s="313">
        <v>0.33</v>
      </c>
      <c r="F836" s="314">
        <v>7.78</v>
      </c>
      <c r="G836" s="315">
        <v>2.5674000000000001</v>
      </c>
    </row>
    <row r="837" spans="1:7" s="316" customFormat="1" ht="30">
      <c r="A837" s="309" t="s">
        <v>1803</v>
      </c>
      <c r="B837" s="310"/>
      <c r="C837" s="311" t="s">
        <v>1804</v>
      </c>
      <c r="D837" s="312" t="s">
        <v>606</v>
      </c>
      <c r="E837" s="313">
        <v>1</v>
      </c>
      <c r="F837" s="314">
        <v>22.83</v>
      </c>
      <c r="G837" s="315">
        <v>22.83</v>
      </c>
    </row>
    <row r="838" spans="1:7" s="316" customFormat="1">
      <c r="A838" s="309"/>
      <c r="B838" s="310"/>
      <c r="C838" s="311"/>
      <c r="D838" s="312"/>
      <c r="E838" s="313"/>
      <c r="F838" s="314" t="s">
        <v>564</v>
      </c>
      <c r="G838" s="315">
        <v>25.397399999999998</v>
      </c>
    </row>
    <row r="839" spans="1:7" s="316" customFormat="1" ht="30">
      <c r="A839" s="309"/>
      <c r="B839" s="310"/>
      <c r="C839" s="311"/>
      <c r="D839" s="312"/>
      <c r="E839" s="313"/>
      <c r="F839" s="314" t="s">
        <v>565</v>
      </c>
      <c r="G839" s="315">
        <v>2.39872182</v>
      </c>
    </row>
    <row r="840" spans="1:7" s="316" customFormat="1">
      <c r="A840" s="309"/>
      <c r="B840" s="310"/>
      <c r="C840" s="311"/>
      <c r="D840" s="312"/>
      <c r="E840" s="313"/>
      <c r="F840" s="314" t="s">
        <v>566</v>
      </c>
      <c r="G840" s="315"/>
    </row>
    <row r="841" spans="1:7" s="316" customFormat="1">
      <c r="A841" s="309"/>
      <c r="B841" s="310"/>
      <c r="C841" s="311"/>
      <c r="D841" s="312"/>
      <c r="E841" s="313"/>
      <c r="F841" s="314" t="s">
        <v>567</v>
      </c>
      <c r="G841" s="315">
        <v>27.796121819999996</v>
      </c>
    </row>
    <row r="842" spans="1:7" s="303" customFormat="1" ht="30">
      <c r="A842" s="317" t="s">
        <v>1805</v>
      </c>
      <c r="B842" s="318" t="s">
        <v>1559</v>
      </c>
      <c r="C842" s="319" t="s">
        <v>1560</v>
      </c>
      <c r="D842" s="320" t="s">
        <v>606</v>
      </c>
      <c r="E842" s="321"/>
      <c r="F842" s="322"/>
      <c r="G842" s="323"/>
    </row>
    <row r="843" spans="1:7" s="316" customFormat="1" ht="30">
      <c r="A843" s="309" t="s">
        <v>1630</v>
      </c>
      <c r="B843" s="310"/>
      <c r="C843" s="311" t="s">
        <v>1631</v>
      </c>
      <c r="D843" s="312" t="s">
        <v>563</v>
      </c>
      <c r="E843" s="313">
        <v>0.33</v>
      </c>
      <c r="F843" s="314">
        <v>7.78</v>
      </c>
      <c r="G843" s="315">
        <v>2.5674000000000001</v>
      </c>
    </row>
    <row r="844" spans="1:7" s="316" customFormat="1" ht="30">
      <c r="A844" s="309" t="s">
        <v>1806</v>
      </c>
      <c r="B844" s="310"/>
      <c r="C844" s="311" t="s">
        <v>1807</v>
      </c>
      <c r="D844" s="312" t="s">
        <v>606</v>
      </c>
      <c r="E844" s="313">
        <v>1</v>
      </c>
      <c r="F844" s="314">
        <v>24</v>
      </c>
      <c r="G844" s="315">
        <v>24</v>
      </c>
    </row>
    <row r="845" spans="1:7" s="316" customFormat="1">
      <c r="A845" s="309"/>
      <c r="B845" s="310"/>
      <c r="C845" s="311"/>
      <c r="D845" s="312"/>
      <c r="E845" s="313"/>
      <c r="F845" s="314" t="s">
        <v>564</v>
      </c>
      <c r="G845" s="315">
        <v>26.567399999999999</v>
      </c>
    </row>
    <row r="846" spans="1:7" s="316" customFormat="1" ht="30">
      <c r="A846" s="309"/>
      <c r="B846" s="310"/>
      <c r="C846" s="311"/>
      <c r="D846" s="312"/>
      <c r="E846" s="313"/>
      <c r="F846" s="314" t="s">
        <v>565</v>
      </c>
      <c r="G846" s="315">
        <v>2.39872182</v>
      </c>
    </row>
    <row r="847" spans="1:7" s="316" customFormat="1">
      <c r="A847" s="309"/>
      <c r="B847" s="310"/>
      <c r="C847" s="311"/>
      <c r="D847" s="312"/>
      <c r="E847" s="313"/>
      <c r="F847" s="314" t="s">
        <v>566</v>
      </c>
      <c r="G847" s="315"/>
    </row>
    <row r="848" spans="1:7" s="316" customFormat="1">
      <c r="A848" s="309"/>
      <c r="B848" s="310"/>
      <c r="C848" s="311"/>
      <c r="D848" s="312"/>
      <c r="E848" s="313"/>
      <c r="F848" s="314" t="s">
        <v>567</v>
      </c>
      <c r="G848" s="315">
        <v>28.966121819999998</v>
      </c>
    </row>
    <row r="849" spans="1:7" s="303" customFormat="1" ht="30">
      <c r="A849" s="317" t="s">
        <v>1802</v>
      </c>
      <c r="B849" s="318" t="s">
        <v>1561</v>
      </c>
      <c r="C849" s="319" t="s">
        <v>1562</v>
      </c>
      <c r="D849" s="320" t="s">
        <v>606</v>
      </c>
      <c r="E849" s="321"/>
      <c r="F849" s="322"/>
      <c r="G849" s="323"/>
    </row>
    <row r="850" spans="1:7" s="316" customFormat="1" ht="30">
      <c r="A850" s="309" t="s">
        <v>1630</v>
      </c>
      <c r="B850" s="310"/>
      <c r="C850" s="311" t="s">
        <v>1631</v>
      </c>
      <c r="D850" s="312" t="s">
        <v>563</v>
      </c>
      <c r="E850" s="313">
        <v>0.45</v>
      </c>
      <c r="F850" s="314">
        <v>7.78</v>
      </c>
      <c r="G850" s="315">
        <v>3.5010000000000003</v>
      </c>
    </row>
    <row r="851" spans="1:7" s="316" customFormat="1" ht="30">
      <c r="A851" s="309" t="s">
        <v>1803</v>
      </c>
      <c r="B851" s="310"/>
      <c r="C851" s="311" t="s">
        <v>1808</v>
      </c>
      <c r="D851" s="312" t="s">
        <v>606</v>
      </c>
      <c r="E851" s="313">
        <v>1</v>
      </c>
      <c r="F851" s="314">
        <v>22.83</v>
      </c>
      <c r="G851" s="315">
        <v>22.83</v>
      </c>
    </row>
    <row r="852" spans="1:7" s="316" customFormat="1">
      <c r="A852" s="309"/>
      <c r="B852" s="310"/>
      <c r="C852" s="311"/>
      <c r="D852" s="312"/>
      <c r="E852" s="313"/>
      <c r="F852" s="314" t="s">
        <v>564</v>
      </c>
      <c r="G852" s="315">
        <v>26.331</v>
      </c>
    </row>
    <row r="853" spans="1:7" s="316" customFormat="1" ht="30">
      <c r="A853" s="309"/>
      <c r="B853" s="310"/>
      <c r="C853" s="311"/>
      <c r="D853" s="312"/>
      <c r="E853" s="313"/>
      <c r="F853" s="314" t="s">
        <v>565</v>
      </c>
      <c r="G853" s="315">
        <v>3.2709843000000003</v>
      </c>
    </row>
    <row r="854" spans="1:7" s="316" customFormat="1">
      <c r="A854" s="309"/>
      <c r="B854" s="310"/>
      <c r="C854" s="311"/>
      <c r="D854" s="312"/>
      <c r="E854" s="313"/>
      <c r="F854" s="314" t="s">
        <v>566</v>
      </c>
      <c r="G854" s="315"/>
    </row>
    <row r="855" spans="1:7" s="316" customFormat="1">
      <c r="A855" s="309"/>
      <c r="B855" s="310"/>
      <c r="C855" s="311"/>
      <c r="D855" s="312"/>
      <c r="E855" s="313"/>
      <c r="F855" s="314" t="s">
        <v>567</v>
      </c>
      <c r="G855" s="315">
        <v>29.601984299999998</v>
      </c>
    </row>
    <row r="856" spans="1:7" s="303" customFormat="1" ht="30">
      <c r="A856" s="317" t="s">
        <v>1809</v>
      </c>
      <c r="B856" s="318" t="s">
        <v>1563</v>
      </c>
      <c r="C856" s="319" t="s">
        <v>1564</v>
      </c>
      <c r="D856" s="320" t="s">
        <v>606</v>
      </c>
      <c r="E856" s="321"/>
      <c r="F856" s="322"/>
      <c r="G856" s="323"/>
    </row>
    <row r="857" spans="1:7" s="316" customFormat="1" ht="30">
      <c r="A857" s="309" t="s">
        <v>1630</v>
      </c>
      <c r="B857" s="310"/>
      <c r="C857" s="311" t="s">
        <v>1631</v>
      </c>
      <c r="D857" s="312" t="s">
        <v>563</v>
      </c>
      <c r="E857" s="313">
        <v>0.45</v>
      </c>
      <c r="F857" s="314">
        <v>7.78</v>
      </c>
      <c r="G857" s="315">
        <v>3.5010000000000003</v>
      </c>
    </row>
    <row r="858" spans="1:7" s="316" customFormat="1" ht="30">
      <c r="A858" s="309" t="s">
        <v>1806</v>
      </c>
      <c r="B858" s="310"/>
      <c r="C858" s="311" t="s">
        <v>1810</v>
      </c>
      <c r="D858" s="312" t="s">
        <v>606</v>
      </c>
      <c r="E858" s="313">
        <v>1</v>
      </c>
      <c r="F858" s="314">
        <v>24</v>
      </c>
      <c r="G858" s="315">
        <v>24</v>
      </c>
    </row>
    <row r="859" spans="1:7" s="316" customFormat="1">
      <c r="A859" s="309"/>
      <c r="B859" s="310"/>
      <c r="C859" s="311"/>
      <c r="D859" s="312"/>
      <c r="E859" s="313"/>
      <c r="F859" s="314" t="s">
        <v>564</v>
      </c>
      <c r="G859" s="315">
        <v>27.501000000000001</v>
      </c>
    </row>
    <row r="860" spans="1:7" s="316" customFormat="1" ht="30">
      <c r="A860" s="309"/>
      <c r="B860" s="310"/>
      <c r="C860" s="311"/>
      <c r="D860" s="312"/>
      <c r="E860" s="313"/>
      <c r="F860" s="314" t="s">
        <v>565</v>
      </c>
      <c r="G860" s="315">
        <v>3.2709843000000003</v>
      </c>
    </row>
    <row r="861" spans="1:7" s="316" customFormat="1">
      <c r="A861" s="309"/>
      <c r="B861" s="310"/>
      <c r="C861" s="311"/>
      <c r="D861" s="312"/>
      <c r="E861" s="313"/>
      <c r="F861" s="314" t="s">
        <v>566</v>
      </c>
      <c r="G861" s="315"/>
    </row>
    <row r="862" spans="1:7" s="316" customFormat="1">
      <c r="A862" s="309"/>
      <c r="B862" s="310"/>
      <c r="C862" s="311"/>
      <c r="D862" s="312"/>
      <c r="E862" s="313"/>
      <c r="F862" s="314" t="s">
        <v>567</v>
      </c>
      <c r="G862" s="315">
        <v>30.7719843</v>
      </c>
    </row>
    <row r="863" spans="1:7" s="303" customFormat="1" ht="30">
      <c r="A863" s="317" t="s">
        <v>1811</v>
      </c>
      <c r="B863" s="318" t="s">
        <v>1565</v>
      </c>
      <c r="C863" s="319" t="s">
        <v>1566</v>
      </c>
      <c r="D863" s="320" t="s">
        <v>606</v>
      </c>
      <c r="E863" s="321"/>
      <c r="F863" s="322"/>
      <c r="G863" s="323"/>
    </row>
    <row r="864" spans="1:7" s="316" customFormat="1" ht="30">
      <c r="A864" s="309" t="s">
        <v>1632</v>
      </c>
      <c r="B864" s="310"/>
      <c r="C864" s="311" t="s">
        <v>1633</v>
      </c>
      <c r="D864" s="312" t="s">
        <v>563</v>
      </c>
      <c r="E864" s="313">
        <v>0.1</v>
      </c>
      <c r="F864" s="314">
        <v>6.35</v>
      </c>
      <c r="G864" s="315">
        <v>0.63500000000000001</v>
      </c>
    </row>
    <row r="865" spans="1:7" s="316" customFormat="1" ht="30">
      <c r="A865" s="309" t="s">
        <v>1812</v>
      </c>
      <c r="B865" s="310"/>
      <c r="C865" s="311" t="s">
        <v>1566</v>
      </c>
      <c r="D865" s="312" t="s">
        <v>606</v>
      </c>
      <c r="E865" s="313">
        <v>1</v>
      </c>
      <c r="F865" s="314">
        <v>26.5</v>
      </c>
      <c r="G865" s="315">
        <v>26.5</v>
      </c>
    </row>
    <row r="866" spans="1:7" s="316" customFormat="1">
      <c r="A866" s="309"/>
      <c r="B866" s="310"/>
      <c r="C866" s="311"/>
      <c r="D866" s="312"/>
      <c r="E866" s="313"/>
      <c r="F866" s="314" t="s">
        <v>564</v>
      </c>
      <c r="G866" s="315">
        <v>27.135000000000002</v>
      </c>
    </row>
    <row r="867" spans="1:7" s="316" customFormat="1" ht="30">
      <c r="A867" s="309"/>
      <c r="B867" s="310"/>
      <c r="C867" s="311"/>
      <c r="D867" s="312"/>
      <c r="E867" s="313"/>
      <c r="F867" s="314" t="s">
        <v>565</v>
      </c>
      <c r="G867" s="315">
        <v>0.59328049999999999</v>
      </c>
    </row>
    <row r="868" spans="1:7" s="316" customFormat="1">
      <c r="A868" s="309"/>
      <c r="B868" s="310"/>
      <c r="C868" s="311"/>
      <c r="D868" s="312"/>
      <c r="E868" s="313"/>
      <c r="F868" s="314" t="s">
        <v>566</v>
      </c>
      <c r="G868" s="315"/>
    </row>
    <row r="869" spans="1:7" s="316" customFormat="1">
      <c r="A869" s="309"/>
      <c r="B869" s="310"/>
      <c r="C869" s="311"/>
      <c r="D869" s="312"/>
      <c r="E869" s="313"/>
      <c r="F869" s="314" t="s">
        <v>567</v>
      </c>
      <c r="G869" s="315">
        <v>27.7282805</v>
      </c>
    </row>
    <row r="870" spans="1:7" s="303" customFormat="1" ht="30">
      <c r="A870" s="317" t="s">
        <v>1811</v>
      </c>
      <c r="B870" s="318" t="s">
        <v>1568</v>
      </c>
      <c r="C870" s="319" t="s">
        <v>1569</v>
      </c>
      <c r="D870" s="320" t="s">
        <v>606</v>
      </c>
      <c r="E870" s="321"/>
      <c r="F870" s="322"/>
      <c r="G870" s="323"/>
    </row>
    <row r="871" spans="1:7" s="316" customFormat="1" ht="30">
      <c r="A871" s="309" t="s">
        <v>1632</v>
      </c>
      <c r="B871" s="310"/>
      <c r="C871" s="311" t="s">
        <v>1633</v>
      </c>
      <c r="D871" s="312" t="s">
        <v>563</v>
      </c>
      <c r="E871" s="313">
        <v>0.1</v>
      </c>
      <c r="F871" s="314">
        <v>6.35</v>
      </c>
      <c r="G871" s="315">
        <v>0.63500000000000001</v>
      </c>
    </row>
    <row r="872" spans="1:7" s="316" customFormat="1" ht="30">
      <c r="A872" s="309" t="s">
        <v>1813</v>
      </c>
      <c r="B872" s="310"/>
      <c r="C872" s="311" t="s">
        <v>1569</v>
      </c>
      <c r="D872" s="312" t="s">
        <v>606</v>
      </c>
      <c r="E872" s="313">
        <v>1</v>
      </c>
      <c r="F872" s="314">
        <v>19.600000000000001</v>
      </c>
      <c r="G872" s="315">
        <v>19.600000000000001</v>
      </c>
    </row>
    <row r="873" spans="1:7" s="316" customFormat="1">
      <c r="A873" s="309"/>
      <c r="B873" s="310"/>
      <c r="C873" s="311"/>
      <c r="D873" s="312"/>
      <c r="E873" s="313"/>
      <c r="F873" s="314" t="s">
        <v>564</v>
      </c>
      <c r="G873" s="315">
        <v>20.235000000000003</v>
      </c>
    </row>
    <row r="874" spans="1:7" s="316" customFormat="1" ht="30">
      <c r="A874" s="309"/>
      <c r="B874" s="310"/>
      <c r="C874" s="311"/>
      <c r="D874" s="312"/>
      <c r="E874" s="313"/>
      <c r="F874" s="314" t="s">
        <v>565</v>
      </c>
      <c r="G874" s="315">
        <v>0.59328049999999999</v>
      </c>
    </row>
    <row r="875" spans="1:7" s="316" customFormat="1">
      <c r="A875" s="309"/>
      <c r="B875" s="310"/>
      <c r="C875" s="311"/>
      <c r="D875" s="312"/>
      <c r="E875" s="313"/>
      <c r="F875" s="314" t="s">
        <v>566</v>
      </c>
      <c r="G875" s="315"/>
    </row>
    <row r="876" spans="1:7" s="316" customFormat="1">
      <c r="A876" s="309"/>
      <c r="B876" s="310"/>
      <c r="C876" s="311"/>
      <c r="D876" s="312"/>
      <c r="E876" s="313"/>
      <c r="F876" s="314" t="s">
        <v>567</v>
      </c>
      <c r="G876" s="315">
        <v>20.828280500000002</v>
      </c>
    </row>
    <row r="877" spans="1:7" s="303" customFormat="1" ht="30">
      <c r="A877" s="317" t="s">
        <v>1814</v>
      </c>
      <c r="B877" s="318" t="s">
        <v>1571</v>
      </c>
      <c r="C877" s="319" t="s">
        <v>1572</v>
      </c>
      <c r="D877" s="320" t="s">
        <v>606</v>
      </c>
      <c r="E877" s="321"/>
      <c r="F877" s="322"/>
      <c r="G877" s="323"/>
    </row>
    <row r="878" spans="1:7" s="316" customFormat="1" ht="30">
      <c r="A878" s="309" t="s">
        <v>1630</v>
      </c>
      <c r="B878" s="310"/>
      <c r="C878" s="311" t="s">
        <v>1631</v>
      </c>
      <c r="D878" s="312" t="s">
        <v>563</v>
      </c>
      <c r="E878" s="313">
        <v>1.4999999999999999E-2</v>
      </c>
      <c r="F878" s="314">
        <v>7.78</v>
      </c>
      <c r="G878" s="315">
        <v>0.1167</v>
      </c>
    </row>
    <row r="879" spans="1:7" s="316" customFormat="1" ht="30">
      <c r="A879" s="309" t="s">
        <v>1632</v>
      </c>
      <c r="B879" s="310"/>
      <c r="C879" s="311" t="s">
        <v>1633</v>
      </c>
      <c r="D879" s="312" t="s">
        <v>563</v>
      </c>
      <c r="E879" s="313">
        <v>1.4999999999999999E-2</v>
      </c>
      <c r="F879" s="314">
        <v>6.35</v>
      </c>
      <c r="G879" s="315">
        <v>9.5249999999999987E-2</v>
      </c>
    </row>
    <row r="880" spans="1:7" s="316" customFormat="1" ht="30">
      <c r="A880" s="309" t="s">
        <v>1815</v>
      </c>
      <c r="B880" s="310"/>
      <c r="C880" s="311" t="s">
        <v>1572</v>
      </c>
      <c r="D880" s="312" t="s">
        <v>606</v>
      </c>
      <c r="E880" s="313">
        <v>1</v>
      </c>
      <c r="F880" s="314">
        <v>47.01</v>
      </c>
      <c r="G880" s="315">
        <v>47.01</v>
      </c>
    </row>
    <row r="881" spans="1:7" s="316" customFormat="1">
      <c r="A881" s="309"/>
      <c r="B881" s="310"/>
      <c r="C881" s="311"/>
      <c r="D881" s="312"/>
      <c r="E881" s="313"/>
      <c r="F881" s="314" t="s">
        <v>564</v>
      </c>
      <c r="G881" s="315">
        <v>47.22195</v>
      </c>
    </row>
    <row r="882" spans="1:7" s="316" customFormat="1" ht="30">
      <c r="A882" s="309"/>
      <c r="B882" s="310"/>
      <c r="C882" s="311"/>
      <c r="D882" s="312"/>
      <c r="E882" s="313"/>
      <c r="F882" s="314" t="s">
        <v>565</v>
      </c>
      <c r="G882" s="315">
        <v>0.19802488499999998</v>
      </c>
    </row>
    <row r="883" spans="1:7" s="316" customFormat="1">
      <c r="A883" s="309"/>
      <c r="B883" s="310"/>
      <c r="C883" s="311"/>
      <c r="D883" s="312"/>
      <c r="E883" s="313"/>
      <c r="F883" s="314" t="s">
        <v>566</v>
      </c>
      <c r="G883" s="315"/>
    </row>
    <row r="884" spans="1:7" s="316" customFormat="1">
      <c r="A884" s="309"/>
      <c r="B884" s="310"/>
      <c r="C884" s="311"/>
      <c r="D884" s="312"/>
      <c r="E884" s="313"/>
      <c r="F884" s="314" t="s">
        <v>567</v>
      </c>
      <c r="G884" s="315">
        <v>47.419974885000002</v>
      </c>
    </row>
    <row r="885" spans="1:7" s="303" customFormat="1" ht="30">
      <c r="A885" s="317" t="s">
        <v>1814</v>
      </c>
      <c r="B885" s="318" t="s">
        <v>1574</v>
      </c>
      <c r="C885" s="319" t="s">
        <v>1575</v>
      </c>
      <c r="D885" s="320" t="s">
        <v>606</v>
      </c>
      <c r="E885" s="321"/>
      <c r="F885" s="322"/>
      <c r="G885" s="323"/>
    </row>
    <row r="886" spans="1:7" s="316" customFormat="1" ht="30">
      <c r="A886" s="309" t="s">
        <v>1630</v>
      </c>
      <c r="B886" s="310"/>
      <c r="C886" s="311" t="s">
        <v>1631</v>
      </c>
      <c r="D886" s="312" t="s">
        <v>563</v>
      </c>
      <c r="E886" s="313">
        <v>1.4999999999999999E-2</v>
      </c>
      <c r="F886" s="314">
        <v>7.78</v>
      </c>
      <c r="G886" s="315">
        <v>0.1167</v>
      </c>
    </row>
    <row r="887" spans="1:7" s="316" customFormat="1" ht="30">
      <c r="A887" s="309" t="s">
        <v>1632</v>
      </c>
      <c r="B887" s="310"/>
      <c r="C887" s="311" t="s">
        <v>1633</v>
      </c>
      <c r="D887" s="312" t="s">
        <v>563</v>
      </c>
      <c r="E887" s="313">
        <v>1.4999999999999999E-2</v>
      </c>
      <c r="F887" s="314">
        <v>6.35</v>
      </c>
      <c r="G887" s="315">
        <v>9.5249999999999987E-2</v>
      </c>
    </row>
    <row r="888" spans="1:7" s="316" customFormat="1" ht="30">
      <c r="A888" s="309" t="s">
        <v>1816</v>
      </c>
      <c r="B888" s="310"/>
      <c r="C888" s="311" t="s">
        <v>1575</v>
      </c>
      <c r="D888" s="312" t="s">
        <v>606</v>
      </c>
      <c r="E888" s="313">
        <v>1</v>
      </c>
      <c r="F888" s="314">
        <v>31.09</v>
      </c>
      <c r="G888" s="315">
        <v>31.09</v>
      </c>
    </row>
    <row r="889" spans="1:7" s="316" customFormat="1">
      <c r="A889" s="309"/>
      <c r="B889" s="310"/>
      <c r="C889" s="311"/>
      <c r="D889" s="312"/>
      <c r="E889" s="313"/>
      <c r="F889" s="314" t="s">
        <v>564</v>
      </c>
      <c r="G889" s="315">
        <v>31.301950000000001</v>
      </c>
    </row>
    <row r="890" spans="1:7" s="316" customFormat="1" ht="30">
      <c r="A890" s="309"/>
      <c r="B890" s="310"/>
      <c r="C890" s="311"/>
      <c r="D890" s="312"/>
      <c r="E890" s="313"/>
      <c r="F890" s="314" t="s">
        <v>565</v>
      </c>
      <c r="G890" s="315">
        <v>0.19802488499999998</v>
      </c>
    </row>
    <row r="891" spans="1:7" s="316" customFormat="1">
      <c r="A891" s="309"/>
      <c r="B891" s="310"/>
      <c r="C891" s="311"/>
      <c r="D891" s="312"/>
      <c r="E891" s="313"/>
      <c r="F891" s="314" t="s">
        <v>566</v>
      </c>
      <c r="G891" s="315"/>
    </row>
    <row r="892" spans="1:7" s="316" customFormat="1">
      <c r="A892" s="309"/>
      <c r="B892" s="310"/>
      <c r="C892" s="311"/>
      <c r="D892" s="312"/>
      <c r="E892" s="313"/>
      <c r="F892" s="314" t="s">
        <v>567</v>
      </c>
      <c r="G892" s="315">
        <v>31.499974885</v>
      </c>
    </row>
    <row r="893" spans="1:7" s="303" customFormat="1" ht="30">
      <c r="A893" s="317" t="s">
        <v>1817</v>
      </c>
      <c r="B893" s="318" t="s">
        <v>1577</v>
      </c>
      <c r="C893" s="319" t="s">
        <v>1579</v>
      </c>
      <c r="D893" s="320" t="s">
        <v>606</v>
      </c>
      <c r="E893" s="321"/>
      <c r="F893" s="322"/>
      <c r="G893" s="323"/>
    </row>
    <row r="894" spans="1:7" s="316" customFormat="1" ht="30">
      <c r="A894" s="309" t="s">
        <v>1630</v>
      </c>
      <c r="B894" s="310"/>
      <c r="C894" s="311" t="s">
        <v>1631</v>
      </c>
      <c r="D894" s="312" t="s">
        <v>563</v>
      </c>
      <c r="E894" s="313">
        <v>2</v>
      </c>
      <c r="F894" s="314">
        <v>7.78</v>
      </c>
      <c r="G894" s="315">
        <v>15.56</v>
      </c>
    </row>
    <row r="895" spans="1:7" s="316" customFormat="1" ht="30">
      <c r="A895" s="309" t="s">
        <v>1632</v>
      </c>
      <c r="B895" s="310"/>
      <c r="C895" s="311" t="s">
        <v>1633</v>
      </c>
      <c r="D895" s="312" t="s">
        <v>563</v>
      </c>
      <c r="E895" s="313">
        <v>2</v>
      </c>
      <c r="F895" s="314">
        <v>6.35</v>
      </c>
      <c r="G895" s="315">
        <v>12.7</v>
      </c>
    </row>
    <row r="896" spans="1:7" s="316" customFormat="1">
      <c r="A896" s="309" t="s">
        <v>1702</v>
      </c>
      <c r="B896" s="310"/>
      <c r="C896" s="311" t="s">
        <v>1579</v>
      </c>
      <c r="D896" s="312" t="s">
        <v>606</v>
      </c>
      <c r="E896" s="313">
        <v>1</v>
      </c>
      <c r="F896" s="314">
        <v>519.61333333333334</v>
      </c>
      <c r="G896" s="315">
        <v>519.61333333333334</v>
      </c>
    </row>
    <row r="897" spans="1:7" s="316" customFormat="1">
      <c r="A897" s="309"/>
      <c r="B897" s="310"/>
      <c r="C897" s="311"/>
      <c r="D897" s="312"/>
      <c r="E897" s="313"/>
      <c r="F897" s="314" t="s">
        <v>564</v>
      </c>
      <c r="G897" s="315">
        <v>547.87333333333333</v>
      </c>
    </row>
    <row r="898" spans="1:7" s="316" customFormat="1" ht="30">
      <c r="A898" s="309"/>
      <c r="B898" s="310"/>
      <c r="C898" s="311"/>
      <c r="D898" s="312"/>
      <c r="E898" s="313"/>
      <c r="F898" s="314" t="s">
        <v>565</v>
      </c>
      <c r="G898" s="315">
        <v>26.403317999999999</v>
      </c>
    </row>
    <row r="899" spans="1:7" s="316" customFormat="1">
      <c r="A899" s="309"/>
      <c r="B899" s="310"/>
      <c r="C899" s="311"/>
      <c r="D899" s="312"/>
      <c r="E899" s="313"/>
      <c r="F899" s="314" t="s">
        <v>566</v>
      </c>
      <c r="G899" s="315"/>
    </row>
    <row r="900" spans="1:7" s="316" customFormat="1">
      <c r="A900" s="309"/>
      <c r="B900" s="310"/>
      <c r="C900" s="311"/>
      <c r="D900" s="312"/>
      <c r="E900" s="313"/>
      <c r="F900" s="314" t="s">
        <v>567</v>
      </c>
      <c r="G900" s="315">
        <v>574.27665133333335</v>
      </c>
    </row>
    <row r="901" spans="1:7" s="303" customFormat="1" ht="30">
      <c r="A901" s="317" t="s">
        <v>1817</v>
      </c>
      <c r="B901" s="318" t="s">
        <v>1580</v>
      </c>
      <c r="C901" s="319" t="s">
        <v>1581</v>
      </c>
      <c r="D901" s="320" t="s">
        <v>606</v>
      </c>
      <c r="E901" s="321"/>
      <c r="F901" s="322"/>
      <c r="G901" s="323"/>
    </row>
    <row r="902" spans="1:7" s="316" customFormat="1" ht="30">
      <c r="A902" s="309" t="s">
        <v>1630</v>
      </c>
      <c r="B902" s="310"/>
      <c r="C902" s="311" t="s">
        <v>1631</v>
      </c>
      <c r="D902" s="312" t="s">
        <v>563</v>
      </c>
      <c r="E902" s="313">
        <v>2</v>
      </c>
      <c r="F902" s="314">
        <v>7.78</v>
      </c>
      <c r="G902" s="315">
        <v>15.56</v>
      </c>
    </row>
    <row r="903" spans="1:7" s="316" customFormat="1" ht="30">
      <c r="A903" s="309" t="s">
        <v>1632</v>
      </c>
      <c r="B903" s="310"/>
      <c r="C903" s="311" t="s">
        <v>1633</v>
      </c>
      <c r="D903" s="312" t="s">
        <v>563</v>
      </c>
      <c r="E903" s="313">
        <v>2</v>
      </c>
      <c r="F903" s="314">
        <v>6.35</v>
      </c>
      <c r="G903" s="315">
        <v>12.7</v>
      </c>
    </row>
    <row r="904" spans="1:7" s="316" customFormat="1">
      <c r="A904" s="309" t="s">
        <v>1702</v>
      </c>
      <c r="B904" s="310"/>
      <c r="C904" s="311" t="s">
        <v>1581</v>
      </c>
      <c r="D904" s="312" t="s">
        <v>606</v>
      </c>
      <c r="E904" s="313">
        <v>1</v>
      </c>
      <c r="F904" s="314">
        <v>128.63666666666668</v>
      </c>
      <c r="G904" s="315">
        <v>128.63666666666668</v>
      </c>
    </row>
    <row r="905" spans="1:7" s="316" customFormat="1">
      <c r="A905" s="309"/>
      <c r="B905" s="310"/>
      <c r="C905" s="311"/>
      <c r="D905" s="312"/>
      <c r="E905" s="313"/>
      <c r="F905" s="314" t="s">
        <v>564</v>
      </c>
      <c r="G905" s="315">
        <v>156.89666666666668</v>
      </c>
    </row>
    <row r="906" spans="1:7" s="316" customFormat="1" ht="30">
      <c r="A906" s="309"/>
      <c r="B906" s="310"/>
      <c r="C906" s="311"/>
      <c r="D906" s="312"/>
      <c r="E906" s="313"/>
      <c r="F906" s="314" t="s">
        <v>565</v>
      </c>
      <c r="G906" s="315">
        <v>26.403317999999999</v>
      </c>
    </row>
    <row r="907" spans="1:7" s="316" customFormat="1">
      <c r="A907" s="309"/>
      <c r="B907" s="310"/>
      <c r="C907" s="311"/>
      <c r="D907" s="312"/>
      <c r="E907" s="313"/>
      <c r="F907" s="314" t="s">
        <v>566</v>
      </c>
      <c r="G907" s="315"/>
    </row>
    <row r="908" spans="1:7" s="316" customFormat="1">
      <c r="A908" s="309"/>
      <c r="B908" s="310"/>
      <c r="C908" s="311"/>
      <c r="D908" s="312"/>
      <c r="E908" s="313"/>
      <c r="F908" s="314" t="s">
        <v>567</v>
      </c>
      <c r="G908" s="315">
        <v>183.29998466666666</v>
      </c>
    </row>
    <row r="909" spans="1:7" s="303" customFormat="1" ht="30">
      <c r="A909" s="317" t="s">
        <v>1818</v>
      </c>
      <c r="B909" s="318" t="s">
        <v>1582</v>
      </c>
      <c r="C909" s="319" t="s">
        <v>1819</v>
      </c>
      <c r="D909" s="320" t="s">
        <v>606</v>
      </c>
      <c r="E909" s="321"/>
      <c r="F909" s="322"/>
      <c r="G909" s="323"/>
    </row>
    <row r="910" spans="1:7" s="316" customFormat="1" ht="30">
      <c r="A910" s="309" t="s">
        <v>1630</v>
      </c>
      <c r="B910" s="310"/>
      <c r="C910" s="311" t="s">
        <v>1631</v>
      </c>
      <c r="D910" s="312" t="s">
        <v>563</v>
      </c>
      <c r="E910" s="313">
        <v>1.2</v>
      </c>
      <c r="F910" s="314">
        <v>7.78</v>
      </c>
      <c r="G910" s="315">
        <v>9.3360000000000003</v>
      </c>
    </row>
    <row r="911" spans="1:7" s="316" customFormat="1" ht="30">
      <c r="A911" s="309" t="s">
        <v>1632</v>
      </c>
      <c r="B911" s="310"/>
      <c r="C911" s="311" t="s">
        <v>1633</v>
      </c>
      <c r="D911" s="312" t="s">
        <v>563</v>
      </c>
      <c r="E911" s="313">
        <v>1.2135</v>
      </c>
      <c r="F911" s="314">
        <v>6.35</v>
      </c>
      <c r="G911" s="315">
        <v>7.7057250000000002</v>
      </c>
    </row>
    <row r="912" spans="1:7" s="316" customFormat="1" ht="30">
      <c r="A912" s="309" t="s">
        <v>1820</v>
      </c>
      <c r="B912" s="310"/>
      <c r="C912" s="311" t="s">
        <v>1819</v>
      </c>
      <c r="D912" s="312" t="s">
        <v>606</v>
      </c>
      <c r="E912" s="313">
        <v>1</v>
      </c>
      <c r="F912" s="314">
        <v>1272.0999999999999</v>
      </c>
      <c r="G912" s="315">
        <v>1272.0999999999999</v>
      </c>
    </row>
    <row r="913" spans="1:7" s="316" customFormat="1">
      <c r="A913" s="309"/>
      <c r="B913" s="310"/>
      <c r="C913" s="311"/>
      <c r="D913" s="312"/>
      <c r="E913" s="313"/>
      <c r="F913" s="314" t="s">
        <v>564</v>
      </c>
      <c r="G913" s="315">
        <v>1289.141725</v>
      </c>
    </row>
    <row r="914" spans="1:7" s="316" customFormat="1" ht="30">
      <c r="A914" s="309"/>
      <c r="B914" s="310"/>
      <c r="C914" s="311"/>
      <c r="D914" s="312"/>
      <c r="E914" s="313"/>
      <c r="F914" s="314" t="s">
        <v>565</v>
      </c>
      <c r="G914" s="315">
        <v>15.922083667500001</v>
      </c>
    </row>
    <row r="915" spans="1:7" s="316" customFormat="1">
      <c r="A915" s="309"/>
      <c r="B915" s="310"/>
      <c r="C915" s="311"/>
      <c r="D915" s="312"/>
      <c r="E915" s="313"/>
      <c r="F915" s="314" t="s">
        <v>566</v>
      </c>
      <c r="G915" s="315"/>
    </row>
    <row r="916" spans="1:7" s="316" customFormat="1">
      <c r="A916" s="309"/>
      <c r="B916" s="310"/>
      <c r="C916" s="311"/>
      <c r="D916" s="312"/>
      <c r="E916" s="313"/>
      <c r="F916" s="314" t="s">
        <v>567</v>
      </c>
      <c r="G916" s="315">
        <v>1305.0638086674999</v>
      </c>
    </row>
    <row r="917" spans="1:7" s="303" customFormat="1" ht="45">
      <c r="A917" s="317" t="s">
        <v>1821</v>
      </c>
      <c r="B917" s="318" t="s">
        <v>1584</v>
      </c>
      <c r="C917" s="319" t="s">
        <v>1586</v>
      </c>
      <c r="D917" s="320" t="s">
        <v>606</v>
      </c>
      <c r="E917" s="321"/>
      <c r="F917" s="322"/>
      <c r="G917" s="323"/>
    </row>
    <row r="918" spans="1:7" s="316" customFormat="1" ht="30">
      <c r="A918" s="309" t="s">
        <v>1630</v>
      </c>
      <c r="B918" s="310"/>
      <c r="C918" s="311" t="s">
        <v>1631</v>
      </c>
      <c r="D918" s="312" t="s">
        <v>563</v>
      </c>
      <c r="E918" s="313">
        <v>7</v>
      </c>
      <c r="F918" s="314">
        <v>7.78</v>
      </c>
      <c r="G918" s="315">
        <v>54.46</v>
      </c>
    </row>
    <row r="919" spans="1:7" s="316" customFormat="1" ht="45">
      <c r="A919" s="309" t="s">
        <v>1822</v>
      </c>
      <c r="B919" s="310"/>
      <c r="C919" s="311" t="s">
        <v>1823</v>
      </c>
      <c r="D919" s="312" t="s">
        <v>606</v>
      </c>
      <c r="E919" s="313">
        <v>1</v>
      </c>
      <c r="F919" s="314">
        <v>313.25</v>
      </c>
      <c r="G919" s="315">
        <v>313.25</v>
      </c>
    </row>
    <row r="920" spans="1:7" s="316" customFormat="1">
      <c r="A920" s="309"/>
      <c r="B920" s="310"/>
      <c r="C920" s="311"/>
      <c r="D920" s="312"/>
      <c r="E920" s="313"/>
      <c r="F920" s="314" t="s">
        <v>564</v>
      </c>
      <c r="G920" s="315">
        <v>367.71</v>
      </c>
    </row>
    <row r="921" spans="1:7" s="316" customFormat="1" ht="30">
      <c r="A921" s="309"/>
      <c r="B921" s="310"/>
      <c r="C921" s="311"/>
      <c r="D921" s="312"/>
      <c r="E921" s="313"/>
      <c r="F921" s="314" t="s">
        <v>565</v>
      </c>
      <c r="G921" s="315">
        <v>50.881978000000004</v>
      </c>
    </row>
    <row r="922" spans="1:7" s="316" customFormat="1">
      <c r="A922" s="309"/>
      <c r="B922" s="310"/>
      <c r="C922" s="311"/>
      <c r="D922" s="312"/>
      <c r="E922" s="313"/>
      <c r="F922" s="314" t="s">
        <v>566</v>
      </c>
      <c r="G922" s="315"/>
    </row>
    <row r="923" spans="1:7" s="316" customFormat="1">
      <c r="A923" s="309"/>
      <c r="B923" s="310"/>
      <c r="C923" s="311"/>
      <c r="D923" s="312"/>
      <c r="E923" s="313"/>
      <c r="F923" s="314" t="s">
        <v>567</v>
      </c>
      <c r="G923" s="315">
        <v>418.59197799999998</v>
      </c>
    </row>
    <row r="924" spans="1:7" s="303" customFormat="1" ht="30">
      <c r="A924" s="317" t="s">
        <v>1814</v>
      </c>
      <c r="B924" s="318" t="s">
        <v>1587</v>
      </c>
      <c r="C924" s="319" t="s">
        <v>1588</v>
      </c>
      <c r="D924" s="320" t="s">
        <v>606</v>
      </c>
      <c r="E924" s="321"/>
      <c r="F924" s="322"/>
      <c r="G924" s="323"/>
    </row>
    <row r="925" spans="1:7" s="316" customFormat="1" ht="30">
      <c r="A925" s="309" t="s">
        <v>1630</v>
      </c>
      <c r="B925" s="310"/>
      <c r="C925" s="311" t="s">
        <v>1631</v>
      </c>
      <c r="D925" s="312" t="s">
        <v>563</v>
      </c>
      <c r="E925" s="313">
        <v>1.4999999999999999E-2</v>
      </c>
      <c r="F925" s="314">
        <v>7.78</v>
      </c>
      <c r="G925" s="315">
        <v>0.1167</v>
      </c>
    </row>
    <row r="926" spans="1:7" s="316" customFormat="1" ht="30">
      <c r="A926" s="309" t="s">
        <v>1632</v>
      </c>
      <c r="B926" s="310"/>
      <c r="C926" s="311" t="s">
        <v>1633</v>
      </c>
      <c r="D926" s="312" t="s">
        <v>563</v>
      </c>
      <c r="E926" s="313">
        <v>1.4999999999999999E-2</v>
      </c>
      <c r="F926" s="314">
        <v>6.35</v>
      </c>
      <c r="G926" s="315">
        <v>9.5249999999999987E-2</v>
      </c>
    </row>
    <row r="927" spans="1:7" s="316" customFormat="1">
      <c r="A927" s="309" t="s">
        <v>1702</v>
      </c>
      <c r="B927" s="310"/>
      <c r="C927" s="311" t="s">
        <v>1588</v>
      </c>
      <c r="D927" s="312" t="s">
        <v>606</v>
      </c>
      <c r="E927" s="313">
        <v>1</v>
      </c>
      <c r="F927" s="314">
        <v>44.566666666666663</v>
      </c>
      <c r="G927" s="315">
        <v>44.566666666666663</v>
      </c>
    </row>
    <row r="928" spans="1:7" s="316" customFormat="1">
      <c r="A928" s="309"/>
      <c r="B928" s="310"/>
      <c r="C928" s="311"/>
      <c r="D928" s="312"/>
      <c r="E928" s="313"/>
      <c r="F928" s="314" t="s">
        <v>564</v>
      </c>
      <c r="G928" s="315">
        <v>44.778616666666665</v>
      </c>
    </row>
    <row r="929" spans="1:7" s="316" customFormat="1" ht="30">
      <c r="A929" s="309"/>
      <c r="B929" s="310"/>
      <c r="C929" s="311"/>
      <c r="D929" s="312"/>
      <c r="E929" s="313"/>
      <c r="F929" s="314" t="s">
        <v>565</v>
      </c>
      <c r="G929" s="315">
        <v>0.19802488499999998</v>
      </c>
    </row>
    <row r="930" spans="1:7" s="316" customFormat="1">
      <c r="A930" s="309"/>
      <c r="B930" s="310"/>
      <c r="C930" s="311"/>
      <c r="D930" s="312"/>
      <c r="E930" s="313"/>
      <c r="F930" s="314" t="s">
        <v>566</v>
      </c>
      <c r="G930" s="315"/>
    </row>
    <row r="931" spans="1:7" s="316" customFormat="1">
      <c r="A931" s="309"/>
      <c r="B931" s="310"/>
      <c r="C931" s="311"/>
      <c r="D931" s="312"/>
      <c r="E931" s="313"/>
      <c r="F931" s="314" t="s">
        <v>567</v>
      </c>
      <c r="G931" s="315">
        <v>44.976641551666667</v>
      </c>
    </row>
    <row r="932" spans="1:7" s="303" customFormat="1" ht="30">
      <c r="A932" s="317" t="s">
        <v>1814</v>
      </c>
      <c r="B932" s="318" t="s">
        <v>1589</v>
      </c>
      <c r="C932" s="319" t="s">
        <v>1590</v>
      </c>
      <c r="D932" s="320" t="s">
        <v>606</v>
      </c>
      <c r="E932" s="321"/>
      <c r="F932" s="322"/>
      <c r="G932" s="323"/>
    </row>
    <row r="933" spans="1:7" s="316" customFormat="1" ht="30">
      <c r="A933" s="309" t="s">
        <v>1630</v>
      </c>
      <c r="B933" s="310"/>
      <c r="C933" s="311" t="s">
        <v>1631</v>
      </c>
      <c r="D933" s="312" t="s">
        <v>563</v>
      </c>
      <c r="E933" s="313">
        <v>1.4999999999999999E-2</v>
      </c>
      <c r="F933" s="314">
        <v>7.78</v>
      </c>
      <c r="G933" s="315">
        <v>0.1167</v>
      </c>
    </row>
    <row r="934" spans="1:7" s="316" customFormat="1" ht="30">
      <c r="A934" s="309" t="s">
        <v>1632</v>
      </c>
      <c r="B934" s="310"/>
      <c r="C934" s="311" t="s">
        <v>1633</v>
      </c>
      <c r="D934" s="312" t="s">
        <v>563</v>
      </c>
      <c r="E934" s="313">
        <v>1.4999999999999999E-2</v>
      </c>
      <c r="F934" s="314">
        <v>6.35</v>
      </c>
      <c r="G934" s="315">
        <v>9.5249999999999987E-2</v>
      </c>
    </row>
    <row r="935" spans="1:7" s="316" customFormat="1">
      <c r="A935" s="309" t="s">
        <v>1702</v>
      </c>
      <c r="B935" s="310"/>
      <c r="C935" s="311" t="s">
        <v>1590</v>
      </c>
      <c r="D935" s="312" t="s">
        <v>606</v>
      </c>
      <c r="E935" s="313">
        <v>1</v>
      </c>
      <c r="F935" s="314">
        <v>105.41333333333334</v>
      </c>
      <c r="G935" s="315">
        <v>105.41333333333334</v>
      </c>
    </row>
    <row r="936" spans="1:7" s="316" customFormat="1">
      <c r="A936" s="309"/>
      <c r="B936" s="310"/>
      <c r="C936" s="311"/>
      <c r="D936" s="312"/>
      <c r="E936" s="313"/>
      <c r="F936" s="314" t="s">
        <v>564</v>
      </c>
      <c r="G936" s="315">
        <v>105.62528333333334</v>
      </c>
    </row>
    <row r="937" spans="1:7" s="316" customFormat="1" ht="30">
      <c r="A937" s="309"/>
      <c r="B937" s="310"/>
      <c r="C937" s="311"/>
      <c r="D937" s="312"/>
      <c r="E937" s="313"/>
      <c r="F937" s="314" t="s">
        <v>565</v>
      </c>
      <c r="G937" s="315">
        <v>0.19802488499999998</v>
      </c>
    </row>
    <row r="938" spans="1:7" s="316" customFormat="1">
      <c r="A938" s="309"/>
      <c r="B938" s="310"/>
      <c r="C938" s="311"/>
      <c r="D938" s="312"/>
      <c r="E938" s="313"/>
      <c r="F938" s="314" t="s">
        <v>566</v>
      </c>
      <c r="G938" s="315"/>
    </row>
    <row r="939" spans="1:7" s="316" customFormat="1">
      <c r="A939" s="309"/>
      <c r="B939" s="310"/>
      <c r="C939" s="311"/>
      <c r="D939" s="312"/>
      <c r="E939" s="313"/>
      <c r="F939" s="314" t="s">
        <v>567</v>
      </c>
      <c r="G939" s="315">
        <v>105.82330821833334</v>
      </c>
    </row>
    <row r="940" spans="1:7" s="303" customFormat="1" ht="30">
      <c r="A940" s="317" t="s">
        <v>1814</v>
      </c>
      <c r="B940" s="318" t="s">
        <v>1591</v>
      </c>
      <c r="C940" s="319" t="s">
        <v>1824</v>
      </c>
      <c r="D940" s="320" t="s">
        <v>606</v>
      </c>
      <c r="E940" s="321"/>
      <c r="F940" s="322"/>
      <c r="G940" s="323"/>
    </row>
    <row r="941" spans="1:7" s="316" customFormat="1" ht="30">
      <c r="A941" s="309" t="s">
        <v>1630</v>
      </c>
      <c r="B941" s="310"/>
      <c r="C941" s="311" t="s">
        <v>1631</v>
      </c>
      <c r="D941" s="312" t="s">
        <v>563</v>
      </c>
      <c r="E941" s="313">
        <v>1.4999999999999999E-2</v>
      </c>
      <c r="F941" s="314">
        <v>7.78</v>
      </c>
      <c r="G941" s="315">
        <v>0.1167</v>
      </c>
    </row>
    <row r="942" spans="1:7" s="316" customFormat="1" ht="30">
      <c r="A942" s="309" t="s">
        <v>1632</v>
      </c>
      <c r="B942" s="310"/>
      <c r="C942" s="311" t="s">
        <v>1633</v>
      </c>
      <c r="D942" s="312" t="s">
        <v>563</v>
      </c>
      <c r="E942" s="313">
        <v>1.4999999999999999E-2</v>
      </c>
      <c r="F942" s="314">
        <v>6.35</v>
      </c>
      <c r="G942" s="315">
        <v>9.5249999999999987E-2</v>
      </c>
    </row>
    <row r="943" spans="1:7" s="316" customFormat="1">
      <c r="A943" s="309" t="s">
        <v>1702</v>
      </c>
      <c r="B943" s="310"/>
      <c r="C943" s="311" t="s">
        <v>1824</v>
      </c>
      <c r="D943" s="312" t="s">
        <v>606</v>
      </c>
      <c r="E943" s="313">
        <v>1</v>
      </c>
      <c r="F943" s="314">
        <v>23.243333333333336</v>
      </c>
      <c r="G943" s="315">
        <v>23.243333333333336</v>
      </c>
    </row>
    <row r="944" spans="1:7" s="316" customFormat="1">
      <c r="A944" s="309"/>
      <c r="B944" s="310"/>
      <c r="C944" s="311"/>
      <c r="D944" s="312"/>
      <c r="E944" s="313"/>
      <c r="F944" s="314" t="s">
        <v>564</v>
      </c>
      <c r="G944" s="315">
        <v>23.455283333333337</v>
      </c>
    </row>
    <row r="945" spans="1:7" s="316" customFormat="1" ht="30">
      <c r="A945" s="309"/>
      <c r="B945" s="310"/>
      <c r="C945" s="311"/>
      <c r="D945" s="312"/>
      <c r="E945" s="313"/>
      <c r="F945" s="314" t="s">
        <v>565</v>
      </c>
      <c r="G945" s="315">
        <v>0.19802488499999998</v>
      </c>
    </row>
    <row r="946" spans="1:7" s="316" customFormat="1">
      <c r="A946" s="309"/>
      <c r="B946" s="310"/>
      <c r="C946" s="311"/>
      <c r="D946" s="312"/>
      <c r="E946" s="313"/>
      <c r="F946" s="314" t="s">
        <v>566</v>
      </c>
      <c r="G946" s="315"/>
    </row>
    <row r="947" spans="1:7" s="316" customFormat="1">
      <c r="A947" s="309"/>
      <c r="B947" s="310"/>
      <c r="C947" s="311"/>
      <c r="D947" s="312"/>
      <c r="E947" s="313"/>
      <c r="F947" s="314" t="s">
        <v>567</v>
      </c>
      <c r="G947" s="315">
        <v>23.653308218333336</v>
      </c>
    </row>
    <row r="948" spans="1:7" s="303" customFormat="1" ht="30">
      <c r="A948" s="317" t="s">
        <v>1809</v>
      </c>
      <c r="B948" s="318" t="s">
        <v>1593</v>
      </c>
      <c r="C948" s="319" t="s">
        <v>1594</v>
      </c>
      <c r="D948" s="320" t="s">
        <v>606</v>
      </c>
      <c r="E948" s="321"/>
      <c r="F948" s="322"/>
      <c r="G948" s="323"/>
    </row>
    <row r="949" spans="1:7" s="316" customFormat="1" ht="30">
      <c r="A949" s="309" t="s">
        <v>1630</v>
      </c>
      <c r="B949" s="310"/>
      <c r="C949" s="311" t="s">
        <v>1631</v>
      </c>
      <c r="D949" s="312" t="s">
        <v>563</v>
      </c>
      <c r="E949" s="313">
        <v>0.45</v>
      </c>
      <c r="F949" s="314">
        <v>7.78</v>
      </c>
      <c r="G949" s="315">
        <v>3.5010000000000003</v>
      </c>
    </row>
    <row r="950" spans="1:7" s="316" customFormat="1" ht="30">
      <c r="A950" s="309" t="s">
        <v>1702</v>
      </c>
      <c r="B950" s="310"/>
      <c r="C950" s="311" t="s">
        <v>1594</v>
      </c>
      <c r="D950" s="312" t="s">
        <v>606</v>
      </c>
      <c r="E950" s="313">
        <v>1</v>
      </c>
      <c r="F950" s="314">
        <v>33.5</v>
      </c>
      <c r="G950" s="315">
        <v>33.5</v>
      </c>
    </row>
    <row r="951" spans="1:7" s="316" customFormat="1">
      <c r="A951" s="309"/>
      <c r="B951" s="310"/>
      <c r="C951" s="311"/>
      <c r="D951" s="312"/>
      <c r="E951" s="313"/>
      <c r="F951" s="314" t="s">
        <v>564</v>
      </c>
      <c r="G951" s="315">
        <v>37.000999999999998</v>
      </c>
    </row>
    <row r="952" spans="1:7" s="316" customFormat="1" ht="30">
      <c r="A952" s="309"/>
      <c r="B952" s="310"/>
      <c r="C952" s="311"/>
      <c r="D952" s="312"/>
      <c r="E952" s="313"/>
      <c r="F952" s="314" t="s">
        <v>565</v>
      </c>
      <c r="G952" s="315">
        <v>3.2709843000000003</v>
      </c>
    </row>
    <row r="953" spans="1:7" s="316" customFormat="1">
      <c r="A953" s="309"/>
      <c r="B953" s="310"/>
      <c r="C953" s="311"/>
      <c r="D953" s="312"/>
      <c r="E953" s="313"/>
      <c r="F953" s="314" t="s">
        <v>566</v>
      </c>
      <c r="G953" s="315"/>
    </row>
    <row r="954" spans="1:7" s="316" customFormat="1">
      <c r="A954" s="309"/>
      <c r="B954" s="310"/>
      <c r="C954" s="311"/>
      <c r="D954" s="312"/>
      <c r="E954" s="313"/>
      <c r="F954" s="314" t="s">
        <v>567</v>
      </c>
      <c r="G954" s="315">
        <v>40.2719843</v>
      </c>
    </row>
    <row r="955" spans="1:7" s="303" customFormat="1" ht="30">
      <c r="A955" s="317" t="s">
        <v>1825</v>
      </c>
      <c r="B955" s="318" t="s">
        <v>1596</v>
      </c>
      <c r="C955" s="319" t="s">
        <v>1597</v>
      </c>
      <c r="D955" s="320" t="s">
        <v>606</v>
      </c>
      <c r="E955" s="321"/>
      <c r="F955" s="322"/>
      <c r="G955" s="323"/>
    </row>
    <row r="956" spans="1:7" s="316" customFormat="1" ht="30">
      <c r="A956" s="309" t="s">
        <v>1630</v>
      </c>
      <c r="B956" s="310"/>
      <c r="C956" s="311" t="s">
        <v>1631</v>
      </c>
      <c r="D956" s="312" t="s">
        <v>563</v>
      </c>
      <c r="E956" s="313">
        <v>1</v>
      </c>
      <c r="F956" s="314">
        <v>7.78</v>
      </c>
      <c r="G956" s="315">
        <v>7.78</v>
      </c>
    </row>
    <row r="957" spans="1:7" s="316" customFormat="1" ht="30">
      <c r="A957" s="309" t="s">
        <v>1632</v>
      </c>
      <c r="B957" s="310"/>
      <c r="C957" s="311" t="s">
        <v>1633</v>
      </c>
      <c r="D957" s="312" t="s">
        <v>563</v>
      </c>
      <c r="E957" s="313">
        <v>1</v>
      </c>
      <c r="F957" s="314">
        <v>6.35</v>
      </c>
      <c r="G957" s="315">
        <v>6.35</v>
      </c>
    </row>
    <row r="958" spans="1:7" s="316" customFormat="1" ht="30">
      <c r="A958" s="309" t="s">
        <v>1826</v>
      </c>
      <c r="B958" s="310"/>
      <c r="C958" s="311" t="s">
        <v>1597</v>
      </c>
      <c r="D958" s="312" t="s">
        <v>606</v>
      </c>
      <c r="E958" s="313">
        <v>1</v>
      </c>
      <c r="F958" s="314">
        <v>160</v>
      </c>
      <c r="G958" s="315">
        <v>160</v>
      </c>
    </row>
    <row r="959" spans="1:7" s="316" customFormat="1">
      <c r="A959" s="309"/>
      <c r="B959" s="310"/>
      <c r="C959" s="311"/>
      <c r="D959" s="312"/>
      <c r="E959" s="313"/>
      <c r="F959" s="314"/>
      <c r="G959" s="315"/>
    </row>
    <row r="960" spans="1:7" s="316" customFormat="1">
      <c r="A960" s="309"/>
      <c r="B960" s="310"/>
      <c r="C960" s="311"/>
      <c r="D960" s="312"/>
      <c r="E960" s="313"/>
      <c r="F960" s="314" t="s">
        <v>564</v>
      </c>
      <c r="G960" s="315">
        <v>174.13</v>
      </c>
    </row>
    <row r="961" spans="1:7" s="316" customFormat="1" ht="30">
      <c r="A961" s="309"/>
      <c r="B961" s="310"/>
      <c r="C961" s="311"/>
      <c r="D961" s="312"/>
      <c r="E961" s="313"/>
      <c r="F961" s="314" t="s">
        <v>565</v>
      </c>
      <c r="G961" s="315">
        <v>13.201658999999999</v>
      </c>
    </row>
    <row r="962" spans="1:7" s="316" customFormat="1">
      <c r="A962" s="309"/>
      <c r="B962" s="310"/>
      <c r="C962" s="311"/>
      <c r="D962" s="312"/>
      <c r="E962" s="313"/>
      <c r="F962" s="314" t="s">
        <v>566</v>
      </c>
      <c r="G962" s="315"/>
    </row>
    <row r="963" spans="1:7" s="324" customFormat="1" ht="15.75" customHeight="1">
      <c r="A963" s="309"/>
      <c r="B963" s="310"/>
      <c r="C963" s="311"/>
      <c r="D963" s="312"/>
      <c r="E963" s="313"/>
      <c r="F963" s="314" t="s">
        <v>567</v>
      </c>
      <c r="G963" s="315">
        <v>187.331659</v>
      </c>
    </row>
    <row r="964" spans="1:7" s="303" customFormat="1" ht="30">
      <c r="A964" s="317" t="s">
        <v>1827</v>
      </c>
      <c r="B964" s="318" t="s">
        <v>1598</v>
      </c>
      <c r="C964" s="319" t="s">
        <v>1599</v>
      </c>
      <c r="D964" s="320" t="s">
        <v>606</v>
      </c>
      <c r="E964" s="321"/>
      <c r="F964" s="322"/>
      <c r="G964" s="323"/>
    </row>
    <row r="965" spans="1:7" s="316" customFormat="1" ht="30">
      <c r="A965" s="309" t="s">
        <v>1630</v>
      </c>
      <c r="B965" s="310"/>
      <c r="C965" s="311" t="s">
        <v>1631</v>
      </c>
      <c r="D965" s="312" t="s">
        <v>563</v>
      </c>
      <c r="E965" s="313">
        <v>0.8</v>
      </c>
      <c r="F965" s="314">
        <v>7.78</v>
      </c>
      <c r="G965" s="315">
        <v>6.2240000000000002</v>
      </c>
    </row>
    <row r="966" spans="1:7" s="316" customFormat="1" ht="30">
      <c r="A966" s="309" t="s">
        <v>1632</v>
      </c>
      <c r="B966" s="310"/>
      <c r="C966" s="311" t="s">
        <v>1633</v>
      </c>
      <c r="D966" s="312" t="s">
        <v>563</v>
      </c>
      <c r="E966" s="313">
        <v>0.4</v>
      </c>
      <c r="F966" s="314">
        <v>6.35</v>
      </c>
      <c r="G966" s="315">
        <v>2.54</v>
      </c>
    </row>
    <row r="967" spans="1:7" s="316" customFormat="1" ht="30">
      <c r="A967" s="309" t="s">
        <v>1828</v>
      </c>
      <c r="B967" s="310"/>
      <c r="C967" s="311" t="s">
        <v>1599</v>
      </c>
      <c r="D967" s="312" t="s">
        <v>606</v>
      </c>
      <c r="E967" s="313">
        <v>1</v>
      </c>
      <c r="F967" s="314">
        <v>12</v>
      </c>
      <c r="G967" s="315">
        <v>12</v>
      </c>
    </row>
    <row r="968" spans="1:7" s="316" customFormat="1">
      <c r="A968" s="309"/>
      <c r="B968" s="310"/>
      <c r="C968" s="311"/>
      <c r="D968" s="312"/>
      <c r="E968" s="313"/>
      <c r="F968" s="314"/>
      <c r="G968" s="315"/>
    </row>
    <row r="969" spans="1:7" s="316" customFormat="1">
      <c r="A969" s="309"/>
      <c r="B969" s="310"/>
      <c r="C969" s="311"/>
      <c r="D969" s="312"/>
      <c r="E969" s="313"/>
      <c r="F969" s="314" t="s">
        <v>564</v>
      </c>
      <c r="G969" s="315">
        <v>20.763999999999999</v>
      </c>
    </row>
    <row r="970" spans="1:7" s="316" customFormat="1" ht="30">
      <c r="A970" s="309"/>
      <c r="B970" s="310"/>
      <c r="C970" s="311"/>
      <c r="D970" s="312"/>
      <c r="E970" s="313"/>
      <c r="F970" s="314" t="s">
        <v>565</v>
      </c>
      <c r="G970" s="315">
        <v>8.1882051999999987</v>
      </c>
    </row>
    <row r="971" spans="1:7" s="316" customFormat="1">
      <c r="A971" s="309"/>
      <c r="B971" s="310"/>
      <c r="C971" s="311"/>
      <c r="D971" s="312"/>
      <c r="E971" s="313"/>
      <c r="F971" s="314" t="s">
        <v>566</v>
      </c>
      <c r="G971" s="315"/>
    </row>
    <row r="972" spans="1:7" s="324" customFormat="1" ht="15.75" customHeight="1">
      <c r="A972" s="309"/>
      <c r="B972" s="310"/>
      <c r="C972" s="311"/>
      <c r="D972" s="312"/>
      <c r="E972" s="313"/>
      <c r="F972" s="314" t="s">
        <v>567</v>
      </c>
      <c r="G972" s="315">
        <v>28.952205199999998</v>
      </c>
    </row>
    <row r="973" spans="1:7" s="303" customFormat="1" ht="30">
      <c r="A973" s="317" t="s">
        <v>1829</v>
      </c>
      <c r="B973" s="318" t="s">
        <v>1600</v>
      </c>
      <c r="C973" s="319" t="s">
        <v>1601</v>
      </c>
      <c r="D973" s="320" t="s">
        <v>606</v>
      </c>
      <c r="E973" s="321"/>
      <c r="F973" s="322"/>
      <c r="G973" s="323"/>
    </row>
    <row r="974" spans="1:7" s="316" customFormat="1" ht="30">
      <c r="A974" s="309" t="s">
        <v>1630</v>
      </c>
      <c r="B974" s="310"/>
      <c r="C974" s="311" t="s">
        <v>1631</v>
      </c>
      <c r="D974" s="312" t="s">
        <v>563</v>
      </c>
      <c r="E974" s="313">
        <v>0.8</v>
      </c>
      <c r="F974" s="314">
        <v>7.78</v>
      </c>
      <c r="G974" s="315">
        <v>6.2240000000000002</v>
      </c>
    </row>
    <row r="975" spans="1:7" s="316" customFormat="1" ht="30">
      <c r="A975" s="309" t="s">
        <v>1632</v>
      </c>
      <c r="B975" s="310"/>
      <c r="C975" s="311" t="s">
        <v>1633</v>
      </c>
      <c r="D975" s="312" t="s">
        <v>563</v>
      </c>
      <c r="E975" s="313">
        <v>0.4</v>
      </c>
      <c r="F975" s="314">
        <v>6.35</v>
      </c>
      <c r="G975" s="315">
        <v>2.54</v>
      </c>
    </row>
    <row r="976" spans="1:7" s="316" customFormat="1" ht="30">
      <c r="A976" s="309" t="s">
        <v>1830</v>
      </c>
      <c r="B976" s="310"/>
      <c r="C976" s="311" t="s">
        <v>1601</v>
      </c>
      <c r="D976" s="312" t="s">
        <v>606</v>
      </c>
      <c r="E976" s="313">
        <v>1</v>
      </c>
      <c r="F976" s="314">
        <v>31.9</v>
      </c>
      <c r="G976" s="315">
        <v>31.9</v>
      </c>
    </row>
    <row r="977" spans="1:7" s="316" customFormat="1">
      <c r="A977" s="309"/>
      <c r="B977" s="310"/>
      <c r="C977" s="311"/>
      <c r="D977" s="312"/>
      <c r="E977" s="313"/>
      <c r="F977" s="314"/>
      <c r="G977" s="315"/>
    </row>
    <row r="978" spans="1:7" s="316" customFormat="1">
      <c r="A978" s="309"/>
      <c r="B978" s="310"/>
      <c r="C978" s="311"/>
      <c r="D978" s="312"/>
      <c r="E978" s="313"/>
      <c r="F978" s="314" t="s">
        <v>564</v>
      </c>
      <c r="G978" s="315">
        <v>40.664000000000001</v>
      </c>
    </row>
    <row r="979" spans="1:7" s="316" customFormat="1" ht="30">
      <c r="A979" s="309"/>
      <c r="B979" s="310"/>
      <c r="C979" s="311"/>
      <c r="D979" s="312"/>
      <c r="E979" s="313"/>
      <c r="F979" s="314" t="s">
        <v>565</v>
      </c>
      <c r="G979" s="315">
        <v>8.1882051999999987</v>
      </c>
    </row>
    <row r="980" spans="1:7" s="316" customFormat="1">
      <c r="A980" s="309"/>
      <c r="B980" s="310"/>
      <c r="C980" s="311"/>
      <c r="D980" s="312"/>
      <c r="E980" s="313"/>
      <c r="F980" s="314" t="s">
        <v>566</v>
      </c>
      <c r="G980" s="315"/>
    </row>
    <row r="981" spans="1:7" s="324" customFormat="1" ht="15.75" customHeight="1">
      <c r="A981" s="309"/>
      <c r="B981" s="310"/>
      <c r="C981" s="311"/>
      <c r="D981" s="312"/>
      <c r="E981" s="313"/>
      <c r="F981" s="314" t="s">
        <v>567</v>
      </c>
      <c r="G981" s="315">
        <v>48.8522052</v>
      </c>
    </row>
    <row r="982" spans="1:7" s="303" customFormat="1" ht="30">
      <c r="A982" s="317" t="s">
        <v>1786</v>
      </c>
      <c r="B982" s="318" t="s">
        <v>1602</v>
      </c>
      <c r="C982" s="319" t="s">
        <v>1603</v>
      </c>
      <c r="D982" s="320" t="s">
        <v>606</v>
      </c>
      <c r="E982" s="321"/>
      <c r="F982" s="322"/>
      <c r="G982" s="323"/>
    </row>
    <row r="983" spans="1:7" s="316" customFormat="1" ht="30">
      <c r="A983" s="309" t="s">
        <v>1630</v>
      </c>
      <c r="B983" s="310"/>
      <c r="C983" s="311" t="s">
        <v>1631</v>
      </c>
      <c r="D983" s="312" t="s">
        <v>563</v>
      </c>
      <c r="E983" s="313">
        <v>0.8</v>
      </c>
      <c r="F983" s="314">
        <v>7.78</v>
      </c>
      <c r="G983" s="315">
        <v>6.2240000000000002</v>
      </c>
    </row>
    <row r="984" spans="1:7" s="316" customFormat="1" ht="30">
      <c r="A984" s="309" t="s">
        <v>1632</v>
      </c>
      <c r="B984" s="310"/>
      <c r="C984" s="311" t="s">
        <v>1633</v>
      </c>
      <c r="D984" s="312" t="s">
        <v>563</v>
      </c>
      <c r="E984" s="313">
        <v>0.4</v>
      </c>
      <c r="F984" s="314">
        <v>6.35</v>
      </c>
      <c r="G984" s="315">
        <v>2.54</v>
      </c>
    </row>
    <row r="985" spans="1:7" s="316" customFormat="1" ht="30">
      <c r="A985" s="309" t="s">
        <v>1787</v>
      </c>
      <c r="B985" s="310"/>
      <c r="C985" s="311" t="s">
        <v>1603</v>
      </c>
      <c r="D985" s="312" t="s">
        <v>606</v>
      </c>
      <c r="E985" s="313">
        <v>1</v>
      </c>
      <c r="F985" s="314">
        <v>18.100000000000001</v>
      </c>
      <c r="G985" s="315">
        <v>18.100000000000001</v>
      </c>
    </row>
    <row r="986" spans="1:7" s="316" customFormat="1">
      <c r="A986" s="309"/>
      <c r="B986" s="310"/>
      <c r="C986" s="311"/>
      <c r="D986" s="312"/>
      <c r="E986" s="313"/>
      <c r="F986" s="314"/>
      <c r="G986" s="315"/>
    </row>
    <row r="987" spans="1:7" s="316" customFormat="1">
      <c r="A987" s="309"/>
      <c r="B987" s="310"/>
      <c r="C987" s="311"/>
      <c r="D987" s="312"/>
      <c r="E987" s="313"/>
      <c r="F987" s="314" t="s">
        <v>564</v>
      </c>
      <c r="G987" s="315">
        <v>26.864000000000001</v>
      </c>
    </row>
    <row r="988" spans="1:7" s="316" customFormat="1" ht="30">
      <c r="A988" s="309"/>
      <c r="B988" s="310"/>
      <c r="C988" s="311"/>
      <c r="D988" s="312"/>
      <c r="E988" s="313"/>
      <c r="F988" s="314" t="s">
        <v>565</v>
      </c>
      <c r="G988" s="315">
        <v>8.1882051999999987</v>
      </c>
    </row>
    <row r="989" spans="1:7" s="316" customFormat="1">
      <c r="A989" s="309"/>
      <c r="B989" s="310"/>
      <c r="C989" s="311"/>
      <c r="D989" s="312"/>
      <c r="E989" s="313"/>
      <c r="F989" s="314" t="s">
        <v>566</v>
      </c>
      <c r="G989" s="315"/>
    </row>
    <row r="990" spans="1:7" s="324" customFormat="1" ht="15.75" customHeight="1">
      <c r="A990" s="309"/>
      <c r="B990" s="310"/>
      <c r="C990" s="311"/>
      <c r="D990" s="312"/>
      <c r="E990" s="313"/>
      <c r="F990" s="314" t="s">
        <v>567</v>
      </c>
      <c r="G990" s="315">
        <v>35.052205200000003</v>
      </c>
    </row>
    <row r="991" spans="1:7" s="303" customFormat="1" ht="30">
      <c r="A991" s="317" t="s">
        <v>1831</v>
      </c>
      <c r="B991" s="318" t="s">
        <v>1604</v>
      </c>
      <c r="C991" s="319" t="s">
        <v>1605</v>
      </c>
      <c r="D991" s="320" t="s">
        <v>478</v>
      </c>
      <c r="E991" s="321"/>
      <c r="F991" s="322"/>
      <c r="G991" s="323"/>
    </row>
    <row r="992" spans="1:7" s="316" customFormat="1" ht="30">
      <c r="A992" s="309" t="s">
        <v>1630</v>
      </c>
      <c r="B992" s="310"/>
      <c r="C992" s="311" t="s">
        <v>1631</v>
      </c>
      <c r="D992" s="312" t="s">
        <v>563</v>
      </c>
      <c r="E992" s="313">
        <v>0.06</v>
      </c>
      <c r="F992" s="314">
        <v>7.78</v>
      </c>
      <c r="G992" s="315">
        <v>0.46679999999999999</v>
      </c>
    </row>
    <row r="993" spans="1:7" s="316" customFormat="1" ht="30">
      <c r="A993" s="309" t="s">
        <v>1632</v>
      </c>
      <c r="B993" s="310"/>
      <c r="C993" s="311" t="s">
        <v>1633</v>
      </c>
      <c r="D993" s="312" t="s">
        <v>563</v>
      </c>
      <c r="E993" s="313">
        <v>0.03</v>
      </c>
      <c r="F993" s="314">
        <v>6.35</v>
      </c>
      <c r="G993" s="315">
        <v>0.19049999999999997</v>
      </c>
    </row>
    <row r="994" spans="1:7" s="316" customFormat="1" ht="30">
      <c r="A994" s="309" t="s">
        <v>1832</v>
      </c>
      <c r="B994" s="310"/>
      <c r="C994" s="311" t="s">
        <v>1605</v>
      </c>
      <c r="D994" s="312" t="s">
        <v>478</v>
      </c>
      <c r="E994" s="313">
        <v>1</v>
      </c>
      <c r="F994" s="314">
        <v>3.1</v>
      </c>
      <c r="G994" s="315">
        <v>3.1</v>
      </c>
    </row>
    <row r="995" spans="1:7" s="316" customFormat="1">
      <c r="A995" s="309"/>
      <c r="B995" s="310"/>
      <c r="C995" s="311"/>
      <c r="D995" s="312"/>
      <c r="E995" s="313"/>
      <c r="F995" s="314"/>
      <c r="G995" s="315"/>
    </row>
    <row r="996" spans="1:7" s="316" customFormat="1">
      <c r="A996" s="309"/>
      <c r="B996" s="310"/>
      <c r="C996" s="311"/>
      <c r="D996" s="312"/>
      <c r="E996" s="313"/>
      <c r="F996" s="314" t="s">
        <v>564</v>
      </c>
      <c r="G996" s="315">
        <v>3.7572999999999999</v>
      </c>
    </row>
    <row r="997" spans="1:7" s="316" customFormat="1" ht="30">
      <c r="A997" s="309"/>
      <c r="B997" s="310"/>
      <c r="C997" s="311"/>
      <c r="D997" s="312"/>
      <c r="E997" s="313"/>
      <c r="F997" s="314" t="s">
        <v>565</v>
      </c>
      <c r="G997" s="315">
        <v>0.61411539000000004</v>
      </c>
    </row>
    <row r="998" spans="1:7" s="316" customFormat="1">
      <c r="A998" s="309"/>
      <c r="B998" s="310"/>
      <c r="C998" s="311"/>
      <c r="D998" s="312"/>
      <c r="E998" s="313"/>
      <c r="F998" s="314" t="s">
        <v>566</v>
      </c>
      <c r="G998" s="315"/>
    </row>
    <row r="999" spans="1:7" s="324" customFormat="1" ht="15.75" customHeight="1">
      <c r="A999" s="309"/>
      <c r="B999" s="310"/>
      <c r="C999" s="311"/>
      <c r="D999" s="312"/>
      <c r="E999" s="313"/>
      <c r="F999" s="314" t="s">
        <v>567</v>
      </c>
      <c r="G999" s="315">
        <v>4.3714153900000001</v>
      </c>
    </row>
    <row r="1000" spans="1:7" s="303" customFormat="1" ht="30">
      <c r="A1000" s="317" t="s">
        <v>1833</v>
      </c>
      <c r="B1000" s="318" t="s">
        <v>1606</v>
      </c>
      <c r="C1000" s="319" t="s">
        <v>1607</v>
      </c>
      <c r="D1000" s="320" t="s">
        <v>478</v>
      </c>
      <c r="E1000" s="321"/>
      <c r="F1000" s="322"/>
      <c r="G1000" s="323"/>
    </row>
    <row r="1001" spans="1:7" s="316" customFormat="1" ht="30">
      <c r="A1001" s="309" t="s">
        <v>1630</v>
      </c>
      <c r="B1001" s="310"/>
      <c r="C1001" s="311" t="s">
        <v>1631</v>
      </c>
      <c r="D1001" s="312" t="s">
        <v>563</v>
      </c>
      <c r="E1001" s="313">
        <v>0.4</v>
      </c>
      <c r="F1001" s="314">
        <v>7.78</v>
      </c>
      <c r="G1001" s="315">
        <v>3.1120000000000001</v>
      </c>
    </row>
    <row r="1002" spans="1:7" s="316" customFormat="1" ht="30">
      <c r="A1002" s="309" t="s">
        <v>1632</v>
      </c>
      <c r="B1002" s="310"/>
      <c r="C1002" s="311" t="s">
        <v>1633</v>
      </c>
      <c r="D1002" s="312" t="s">
        <v>563</v>
      </c>
      <c r="E1002" s="313">
        <v>0.2</v>
      </c>
      <c r="F1002" s="314">
        <v>6.35</v>
      </c>
      <c r="G1002" s="315">
        <v>1.27</v>
      </c>
    </row>
    <row r="1003" spans="1:7" s="316" customFormat="1" ht="30">
      <c r="A1003" s="309" t="s">
        <v>1834</v>
      </c>
      <c r="B1003" s="310"/>
      <c r="C1003" s="311" t="s">
        <v>1607</v>
      </c>
      <c r="D1003" s="312" t="s">
        <v>478</v>
      </c>
      <c r="E1003" s="313">
        <v>1</v>
      </c>
      <c r="F1003" s="314">
        <v>30</v>
      </c>
      <c r="G1003" s="315">
        <v>30</v>
      </c>
    </row>
    <row r="1004" spans="1:7" s="316" customFormat="1">
      <c r="A1004" s="309"/>
      <c r="B1004" s="310"/>
      <c r="C1004" s="311"/>
      <c r="D1004" s="312"/>
      <c r="E1004" s="313"/>
      <c r="F1004" s="314"/>
      <c r="G1004" s="315"/>
    </row>
    <row r="1005" spans="1:7" s="316" customFormat="1">
      <c r="A1005" s="309"/>
      <c r="B1005" s="310"/>
      <c r="C1005" s="311"/>
      <c r="D1005" s="312"/>
      <c r="E1005" s="313"/>
      <c r="F1005" s="314" t="s">
        <v>564</v>
      </c>
      <c r="G1005" s="315">
        <v>34.381999999999998</v>
      </c>
    </row>
    <row r="1006" spans="1:7" s="316" customFormat="1" ht="30">
      <c r="A1006" s="309"/>
      <c r="B1006" s="310"/>
      <c r="C1006" s="311"/>
      <c r="D1006" s="312"/>
      <c r="E1006" s="313"/>
      <c r="F1006" s="314" t="s">
        <v>565</v>
      </c>
      <c r="G1006" s="315">
        <v>4.0941025999999994</v>
      </c>
    </row>
    <row r="1007" spans="1:7" s="316" customFormat="1">
      <c r="A1007" s="309"/>
      <c r="B1007" s="310"/>
      <c r="C1007" s="311"/>
      <c r="D1007" s="312"/>
      <c r="E1007" s="313"/>
      <c r="F1007" s="314" t="s">
        <v>566</v>
      </c>
      <c r="G1007" s="315"/>
    </row>
    <row r="1008" spans="1:7" s="324" customFormat="1" ht="15.75" customHeight="1">
      <c r="A1008" s="309"/>
      <c r="B1008" s="310"/>
      <c r="C1008" s="311"/>
      <c r="D1008" s="312"/>
      <c r="E1008" s="313"/>
      <c r="F1008" s="314" t="s">
        <v>567</v>
      </c>
      <c r="G1008" s="315">
        <v>38.476102599999997</v>
      </c>
    </row>
    <row r="1009" spans="1:7" s="303" customFormat="1" ht="30">
      <c r="A1009" s="317" t="s">
        <v>1609</v>
      </c>
      <c r="B1009" s="318" t="s">
        <v>1608</v>
      </c>
      <c r="C1009" s="319" t="s">
        <v>1835</v>
      </c>
      <c r="D1009" s="320" t="s">
        <v>606</v>
      </c>
      <c r="E1009" s="321"/>
      <c r="F1009" s="322"/>
      <c r="G1009" s="323"/>
    </row>
    <row r="1010" spans="1:7" s="316" customFormat="1" ht="30">
      <c r="A1010" s="309" t="s">
        <v>1630</v>
      </c>
      <c r="B1010" s="310"/>
      <c r="C1010" s="311" t="s">
        <v>1631</v>
      </c>
      <c r="D1010" s="312" t="s">
        <v>563</v>
      </c>
      <c r="E1010" s="313">
        <v>1.4999999999999999E-2</v>
      </c>
      <c r="F1010" s="314">
        <v>7.78</v>
      </c>
      <c r="G1010" s="315">
        <v>0.1167</v>
      </c>
    </row>
    <row r="1011" spans="1:7" s="316" customFormat="1" ht="30">
      <c r="A1011" s="309" t="s">
        <v>1632</v>
      </c>
      <c r="B1011" s="310"/>
      <c r="C1011" s="311" t="s">
        <v>1633</v>
      </c>
      <c r="D1011" s="312" t="s">
        <v>563</v>
      </c>
      <c r="E1011" s="313">
        <v>1.4999999999999999E-2</v>
      </c>
      <c r="F1011" s="314">
        <v>6.35</v>
      </c>
      <c r="G1011" s="315">
        <v>9.5249999999999987E-2</v>
      </c>
    </row>
    <row r="1012" spans="1:7" s="316" customFormat="1" ht="30">
      <c r="A1012" s="309" t="s">
        <v>1702</v>
      </c>
      <c r="B1012" s="310"/>
      <c r="C1012" s="311" t="s">
        <v>1835</v>
      </c>
      <c r="D1012" s="312" t="s">
        <v>606</v>
      </c>
      <c r="E1012" s="313">
        <v>1</v>
      </c>
      <c r="F1012" s="314">
        <v>5.6166666666666671</v>
      </c>
      <c r="G1012" s="315">
        <v>5.6166666666666671</v>
      </c>
    </row>
    <row r="1013" spans="1:7" s="316" customFormat="1">
      <c r="A1013" s="309"/>
      <c r="B1013" s="310"/>
      <c r="C1013" s="311"/>
      <c r="D1013" s="312"/>
      <c r="E1013" s="313"/>
      <c r="F1013" s="314"/>
      <c r="G1013" s="315"/>
    </row>
    <row r="1014" spans="1:7" s="316" customFormat="1">
      <c r="A1014" s="309"/>
      <c r="B1014" s="310"/>
      <c r="C1014" s="311"/>
      <c r="D1014" s="312"/>
      <c r="E1014" s="313"/>
      <c r="F1014" s="314" t="s">
        <v>564</v>
      </c>
      <c r="G1014" s="315">
        <v>5.828616666666667</v>
      </c>
    </row>
    <row r="1015" spans="1:7" s="316" customFormat="1" ht="30">
      <c r="A1015" s="309"/>
      <c r="B1015" s="310"/>
      <c r="C1015" s="311"/>
      <c r="D1015" s="312"/>
      <c r="E1015" s="313"/>
      <c r="F1015" s="314" t="s">
        <v>565</v>
      </c>
      <c r="G1015" s="315">
        <v>0.19802488499999998</v>
      </c>
    </row>
    <row r="1016" spans="1:7" s="316" customFormat="1">
      <c r="A1016" s="309"/>
      <c r="B1016" s="310"/>
      <c r="C1016" s="311"/>
      <c r="D1016" s="312"/>
      <c r="E1016" s="313"/>
      <c r="F1016" s="314" t="s">
        <v>566</v>
      </c>
      <c r="G1016" s="315"/>
    </row>
    <row r="1017" spans="1:7" s="324" customFormat="1" ht="15.75" customHeight="1">
      <c r="A1017" s="309"/>
      <c r="B1017" s="310"/>
      <c r="C1017" s="311"/>
      <c r="D1017" s="312"/>
      <c r="E1017" s="313"/>
      <c r="F1017" s="314" t="s">
        <v>567</v>
      </c>
      <c r="G1017" s="315">
        <v>6.0266415516666667</v>
      </c>
    </row>
    <row r="1018" spans="1:7" s="303" customFormat="1" ht="30">
      <c r="A1018" s="317" t="s">
        <v>1612</v>
      </c>
      <c r="B1018" s="325" t="s">
        <v>1611</v>
      </c>
      <c r="C1018" s="326" t="s">
        <v>1613</v>
      </c>
      <c r="D1018" s="327" t="s">
        <v>606</v>
      </c>
      <c r="E1018" s="328"/>
      <c r="F1018" s="329"/>
      <c r="G1018" s="330"/>
    </row>
    <row r="1019" spans="1:7" s="316" customFormat="1" ht="30">
      <c r="A1019" s="309" t="s">
        <v>1630</v>
      </c>
      <c r="B1019" s="310"/>
      <c r="C1019" s="311" t="s">
        <v>1631</v>
      </c>
      <c r="D1019" s="312" t="s">
        <v>563</v>
      </c>
      <c r="E1019" s="313">
        <v>2.5999999999999999E-3</v>
      </c>
      <c r="F1019" s="314">
        <v>7.78</v>
      </c>
      <c r="G1019" s="315">
        <v>2.0227999999999999E-2</v>
      </c>
    </row>
    <row r="1020" spans="1:7" s="316" customFormat="1" ht="30">
      <c r="A1020" s="309" t="s">
        <v>1632</v>
      </c>
      <c r="B1020" s="310"/>
      <c r="C1020" s="311" t="s">
        <v>1633</v>
      </c>
      <c r="D1020" s="312" t="s">
        <v>563</v>
      </c>
      <c r="E1020" s="313">
        <v>2.5999999999999999E-3</v>
      </c>
      <c r="F1020" s="314">
        <v>6.35</v>
      </c>
      <c r="G1020" s="315">
        <v>1.6509999999999997E-2</v>
      </c>
    </row>
    <row r="1021" spans="1:7" s="316" customFormat="1" ht="30">
      <c r="A1021" s="309" t="s">
        <v>1836</v>
      </c>
      <c r="B1021" s="310"/>
      <c r="C1021" s="311" t="s">
        <v>1613</v>
      </c>
      <c r="D1021" s="312" t="s">
        <v>606</v>
      </c>
      <c r="E1021" s="313">
        <v>1</v>
      </c>
      <c r="F1021" s="314">
        <v>0.03</v>
      </c>
      <c r="G1021" s="315">
        <v>0.03</v>
      </c>
    </row>
    <row r="1022" spans="1:7" s="316" customFormat="1">
      <c r="A1022" s="309"/>
      <c r="B1022" s="310"/>
      <c r="C1022" s="311"/>
      <c r="D1022" s="312"/>
      <c r="E1022" s="313"/>
      <c r="F1022" s="314"/>
      <c r="G1022" s="315"/>
    </row>
    <row r="1023" spans="1:7" s="316" customFormat="1">
      <c r="A1023" s="309"/>
      <c r="B1023" s="310"/>
      <c r="C1023" s="311"/>
      <c r="D1023" s="312"/>
      <c r="E1023" s="313"/>
      <c r="F1023" s="314" t="s">
        <v>564</v>
      </c>
      <c r="G1023" s="315">
        <v>6.6737999999999992E-2</v>
      </c>
    </row>
    <row r="1024" spans="1:7" s="316" customFormat="1" ht="30">
      <c r="A1024" s="309"/>
      <c r="B1024" s="310"/>
      <c r="C1024" s="311"/>
      <c r="D1024" s="312"/>
      <c r="E1024" s="313"/>
      <c r="F1024" s="314" t="s">
        <v>565</v>
      </c>
      <c r="G1024" s="315">
        <v>3.4324313399999994E-2</v>
      </c>
    </row>
    <row r="1025" spans="1:7" s="316" customFormat="1">
      <c r="A1025" s="309"/>
      <c r="B1025" s="310"/>
      <c r="C1025" s="311"/>
      <c r="D1025" s="312"/>
      <c r="E1025" s="313"/>
      <c r="F1025" s="314" t="s">
        <v>566</v>
      </c>
      <c r="G1025" s="315"/>
    </row>
    <row r="1026" spans="1:7" s="324" customFormat="1" ht="15.75" customHeight="1">
      <c r="A1026" s="309"/>
      <c r="B1026" s="310"/>
      <c r="C1026" s="311"/>
      <c r="D1026" s="312"/>
      <c r="E1026" s="313"/>
      <c r="F1026" s="314" t="s">
        <v>567</v>
      </c>
      <c r="G1026" s="315">
        <v>0.10106231339999999</v>
      </c>
    </row>
    <row r="1027" spans="1:7" s="303" customFormat="1" ht="30">
      <c r="A1027" s="317" t="s">
        <v>1612</v>
      </c>
      <c r="B1027" s="331" t="s">
        <v>1614</v>
      </c>
      <c r="C1027" s="332" t="s">
        <v>1616</v>
      </c>
      <c r="D1027" s="333" t="s">
        <v>606</v>
      </c>
      <c r="E1027" s="334"/>
      <c r="F1027" s="335"/>
      <c r="G1027" s="336"/>
    </row>
    <row r="1028" spans="1:7" s="316" customFormat="1" ht="30">
      <c r="A1028" s="309" t="s">
        <v>1630</v>
      </c>
      <c r="B1028" s="310"/>
      <c r="C1028" s="311" t="s">
        <v>1631</v>
      </c>
      <c r="D1028" s="312" t="s">
        <v>563</v>
      </c>
      <c r="E1028" s="313">
        <v>2.5999999999999999E-3</v>
      </c>
      <c r="F1028" s="314">
        <v>7.78</v>
      </c>
      <c r="G1028" s="315">
        <v>2.0227999999999999E-2</v>
      </c>
    </row>
    <row r="1029" spans="1:7" s="316" customFormat="1" ht="30">
      <c r="A1029" s="309" t="s">
        <v>1632</v>
      </c>
      <c r="B1029" s="310"/>
      <c r="C1029" s="311" t="s">
        <v>1633</v>
      </c>
      <c r="D1029" s="312" t="s">
        <v>563</v>
      </c>
      <c r="E1029" s="313">
        <v>2.5999999999999999E-3</v>
      </c>
      <c r="F1029" s="314">
        <v>6.35</v>
      </c>
      <c r="G1029" s="315">
        <v>1.6509999999999997E-2</v>
      </c>
    </row>
    <row r="1030" spans="1:7" s="316" customFormat="1" ht="30">
      <c r="A1030" s="309" t="s">
        <v>1837</v>
      </c>
      <c r="B1030" s="310"/>
      <c r="C1030" s="311" t="s">
        <v>1616</v>
      </c>
      <c r="D1030" s="312" t="s">
        <v>606</v>
      </c>
      <c r="E1030" s="313">
        <v>1</v>
      </c>
      <c r="F1030" s="314">
        <v>0.59</v>
      </c>
      <c r="G1030" s="315">
        <v>0.59</v>
      </c>
    </row>
    <row r="1031" spans="1:7" s="316" customFormat="1">
      <c r="A1031" s="309"/>
      <c r="B1031" s="310"/>
      <c r="C1031" s="311"/>
      <c r="D1031" s="312"/>
      <c r="E1031" s="313"/>
      <c r="F1031" s="314"/>
      <c r="G1031" s="315"/>
    </row>
    <row r="1032" spans="1:7" s="316" customFormat="1">
      <c r="A1032" s="309"/>
      <c r="B1032" s="310"/>
      <c r="C1032" s="311"/>
      <c r="D1032" s="312"/>
      <c r="E1032" s="313"/>
      <c r="F1032" s="314" t="s">
        <v>564</v>
      </c>
      <c r="G1032" s="315">
        <v>0.62673800000000002</v>
      </c>
    </row>
    <row r="1033" spans="1:7" s="316" customFormat="1" ht="30">
      <c r="A1033" s="309"/>
      <c r="B1033" s="310"/>
      <c r="C1033" s="311"/>
      <c r="D1033" s="312"/>
      <c r="E1033" s="313"/>
      <c r="F1033" s="314" t="s">
        <v>565</v>
      </c>
      <c r="G1033" s="315">
        <v>3.4324313399999994E-2</v>
      </c>
    </row>
    <row r="1034" spans="1:7" s="316" customFormat="1">
      <c r="A1034" s="309"/>
      <c r="B1034" s="310"/>
      <c r="C1034" s="311"/>
      <c r="D1034" s="312"/>
      <c r="E1034" s="313"/>
      <c r="F1034" s="314" t="s">
        <v>566</v>
      </c>
      <c r="G1034" s="315"/>
    </row>
    <row r="1035" spans="1:7" s="324" customFormat="1" ht="15.75" customHeight="1">
      <c r="A1035" s="309"/>
      <c r="B1035" s="310"/>
      <c r="C1035" s="311"/>
      <c r="D1035" s="312"/>
      <c r="E1035" s="313"/>
      <c r="F1035" s="314" t="s">
        <v>567</v>
      </c>
      <c r="G1035" s="315">
        <v>0.66106231339999999</v>
      </c>
    </row>
    <row r="1036" spans="1:7" ht="30">
      <c r="A1036" s="33" t="s">
        <v>1253</v>
      </c>
      <c r="B1036" s="47" t="s">
        <v>132</v>
      </c>
      <c r="C1036" s="33" t="s">
        <v>1118</v>
      </c>
      <c r="D1036" s="47" t="s">
        <v>478</v>
      </c>
      <c r="E1036" s="33"/>
      <c r="F1036" s="16"/>
      <c r="G1036" s="17"/>
    </row>
    <row r="1037" spans="1:7" ht="30">
      <c r="A1037" s="18" t="s">
        <v>762</v>
      </c>
      <c r="B1037" s="19"/>
      <c r="C1037" s="20" t="s">
        <v>761</v>
      </c>
      <c r="D1037" s="66" t="s">
        <v>563</v>
      </c>
      <c r="E1037" s="22">
        <v>0.5</v>
      </c>
      <c r="F1037" s="23">
        <f>15.05/$H$14</f>
        <v>7.780592462389496</v>
      </c>
      <c r="G1037" s="24">
        <f>E1037*F1037</f>
        <v>3.890296231194748</v>
      </c>
    </row>
    <row r="1038" spans="1:7" ht="30">
      <c r="A1038" s="97" t="s">
        <v>603</v>
      </c>
      <c r="B1038" s="98"/>
      <c r="C1038" s="99" t="s">
        <v>604</v>
      </c>
      <c r="D1038" s="100" t="s">
        <v>563</v>
      </c>
      <c r="E1038" s="101">
        <v>0.5</v>
      </c>
      <c r="F1038" s="102">
        <f>11.98/$H$14</f>
        <v>6.1934549966396117</v>
      </c>
      <c r="G1038" s="24">
        <f>E1038*F1038</f>
        <v>3.0967274983198059</v>
      </c>
    </row>
    <row r="1039" spans="1:7" ht="30">
      <c r="A1039" s="97" t="s">
        <v>1119</v>
      </c>
      <c r="B1039" s="98"/>
      <c r="C1039" s="99" t="s">
        <v>1118</v>
      </c>
      <c r="D1039" s="100" t="s">
        <v>562</v>
      </c>
      <c r="E1039" s="101">
        <v>2.1999999999999999E-2</v>
      </c>
      <c r="F1039" s="102">
        <v>4.2300000000000004</v>
      </c>
      <c r="G1039" s="24">
        <f>E1039*F1039</f>
        <v>9.3060000000000004E-2</v>
      </c>
    </row>
    <row r="1040" spans="1:7" ht="30">
      <c r="A1040" s="97" t="s">
        <v>1120</v>
      </c>
      <c r="B1040" s="98"/>
      <c r="C1040" s="99" t="s">
        <v>1121</v>
      </c>
      <c r="D1040" s="100" t="s">
        <v>0</v>
      </c>
      <c r="E1040" s="101">
        <v>2.8000000000000001E-2</v>
      </c>
      <c r="F1040" s="102">
        <v>2.62</v>
      </c>
      <c r="G1040" s="24">
        <f>E1040*F1040</f>
        <v>7.3360000000000009E-2</v>
      </c>
    </row>
    <row r="1041" spans="1:8">
      <c r="A1041" s="25"/>
      <c r="B1041" s="21"/>
      <c r="C1041" s="20"/>
      <c r="D1041" s="21"/>
      <c r="E1041" s="20"/>
      <c r="F1041" s="20" t="s">
        <v>564</v>
      </c>
      <c r="G1041" s="27">
        <f>SUM(G1037:G1040)</f>
        <v>7.1534437295145548</v>
      </c>
    </row>
    <row r="1042" spans="1:8" ht="30">
      <c r="A1042" s="25"/>
      <c r="B1042" s="21"/>
      <c r="C1042" s="20"/>
      <c r="D1042" s="21"/>
      <c r="E1042" s="20"/>
      <c r="F1042" s="20" t="s">
        <v>565</v>
      </c>
      <c r="G1042" s="28">
        <f>SUM(G1037:G1038)*(H14-1)</f>
        <v>6.5279762704854472</v>
      </c>
    </row>
    <row r="1043" spans="1:8">
      <c r="A1043" s="25"/>
      <c r="B1043" s="21"/>
      <c r="C1043" s="20"/>
      <c r="D1043" s="21"/>
      <c r="E1043" s="20"/>
      <c r="F1043" s="20" t="s">
        <v>566</v>
      </c>
      <c r="G1043" s="28"/>
    </row>
    <row r="1044" spans="1:8">
      <c r="A1044" s="25"/>
      <c r="B1044" s="21"/>
      <c r="C1044" s="20"/>
      <c r="D1044" s="21"/>
      <c r="E1044" s="20"/>
      <c r="F1044" s="20" t="s">
        <v>567</v>
      </c>
      <c r="G1044" s="27">
        <f>SUM(G1041:G1043)</f>
        <v>13.681420000000003</v>
      </c>
    </row>
    <row r="1045" spans="1:8">
      <c r="A1045" s="204"/>
      <c r="B1045" s="205"/>
      <c r="C1045" s="206"/>
      <c r="D1045" s="205"/>
      <c r="E1045" s="206"/>
      <c r="F1045" s="206"/>
      <c r="G1045" s="207"/>
      <c r="H1045" s="208" t="s">
        <v>747</v>
      </c>
    </row>
    <row r="1046" spans="1:8">
      <c r="A1046" s="33" t="s">
        <v>661</v>
      </c>
      <c r="B1046" s="47" t="s">
        <v>505</v>
      </c>
      <c r="C1046" s="33" t="s">
        <v>1162</v>
      </c>
      <c r="D1046" s="47"/>
      <c r="E1046" s="16"/>
      <c r="F1046" s="16"/>
      <c r="G1046" s="17"/>
    </row>
    <row r="1047" spans="1:8" ht="30">
      <c r="A1047" s="18" t="s">
        <v>658</v>
      </c>
      <c r="B1047" s="19"/>
      <c r="C1047" s="20" t="s">
        <v>608</v>
      </c>
      <c r="D1047" s="21" t="s">
        <v>563</v>
      </c>
      <c r="E1047" s="22">
        <v>1.1000000000000001</v>
      </c>
      <c r="F1047" s="23">
        <f>12.69/$H$14</f>
        <v>6.5605128470247633</v>
      </c>
      <c r="G1047" s="24">
        <f>E1047*F1047</f>
        <v>7.2165641317272406</v>
      </c>
    </row>
    <row r="1048" spans="1:8" ht="30">
      <c r="A1048" s="82" t="s">
        <v>613</v>
      </c>
      <c r="B1048" s="98"/>
      <c r="C1048" s="99" t="s">
        <v>609</v>
      </c>
      <c r="D1048" s="100" t="s">
        <v>563</v>
      </c>
      <c r="E1048" s="101">
        <v>1.1000000000000001</v>
      </c>
      <c r="F1048" s="102">
        <f>18.5/$H$14</f>
        <v>9.5641834255286149</v>
      </c>
      <c r="G1048" s="24">
        <f>E1048*F1048</f>
        <v>10.520601768081477</v>
      </c>
    </row>
    <row r="1049" spans="1:8" ht="45">
      <c r="A1049" s="127" t="s">
        <v>1240</v>
      </c>
      <c r="B1049" s="128"/>
      <c r="C1049" s="128" t="s">
        <v>1239</v>
      </c>
      <c r="D1049" s="126" t="s">
        <v>602</v>
      </c>
      <c r="E1049" s="101">
        <v>1</v>
      </c>
      <c r="F1049" s="129" t="s">
        <v>1241</v>
      </c>
      <c r="G1049" s="24">
        <f>E1049*F1049</f>
        <v>37.5</v>
      </c>
    </row>
    <row r="1050" spans="1:8">
      <c r="A1050" s="63"/>
      <c r="B1050" s="52"/>
      <c r="C1050" s="51"/>
      <c r="D1050" s="52"/>
      <c r="E1050" s="51"/>
      <c r="F1050" s="51"/>
      <c r="G1050" s="56"/>
    </row>
    <row r="1051" spans="1:8">
      <c r="A1051" s="63"/>
      <c r="B1051" s="52"/>
      <c r="C1051" s="51"/>
      <c r="D1051" s="52"/>
      <c r="E1051" s="51"/>
      <c r="F1051" s="51" t="s">
        <v>564</v>
      </c>
      <c r="G1051" s="57">
        <f>SUM(G1047:G1049)</f>
        <v>55.237165899808716</v>
      </c>
    </row>
    <row r="1052" spans="1:8" ht="30">
      <c r="A1052" s="63"/>
      <c r="B1052" s="52"/>
      <c r="C1052" s="51"/>
      <c r="D1052" s="52"/>
      <c r="E1052" s="51"/>
      <c r="F1052" s="51" t="s">
        <v>565</v>
      </c>
      <c r="G1052" s="58">
        <f>SUM(G1047:G1048)*(H14-1)</f>
        <v>16.571834100191282</v>
      </c>
    </row>
    <row r="1053" spans="1:8">
      <c r="A1053" s="63"/>
      <c r="B1053" s="52"/>
      <c r="C1053" s="51"/>
      <c r="D1053" s="52"/>
      <c r="E1053" s="51"/>
      <c r="F1053" s="51" t="s">
        <v>566</v>
      </c>
      <c r="G1053" s="58"/>
    </row>
    <row r="1054" spans="1:8">
      <c r="A1054" s="63"/>
      <c r="B1054" s="52"/>
      <c r="C1054" s="51"/>
      <c r="D1054" s="52"/>
      <c r="E1054" s="51"/>
      <c r="F1054" s="51" t="s">
        <v>567</v>
      </c>
      <c r="G1054" s="57">
        <f>SUM(G1051:G1053)</f>
        <v>71.808999999999997</v>
      </c>
    </row>
    <row r="1055" spans="1:8" ht="15.75">
      <c r="A1055" s="64"/>
      <c r="B1055" s="59"/>
      <c r="C1055" s="59"/>
      <c r="D1055" s="59"/>
      <c r="E1055" s="59"/>
      <c r="F1055" s="59"/>
      <c r="G1055" s="60"/>
      <c r="H1055" s="208" t="s">
        <v>747</v>
      </c>
    </row>
    <row r="1056" spans="1:8">
      <c r="A1056" s="33" t="s">
        <v>587</v>
      </c>
      <c r="B1056" s="47" t="s">
        <v>506</v>
      </c>
      <c r="C1056" s="145" t="s">
        <v>408</v>
      </c>
      <c r="D1056" s="47"/>
      <c r="E1056" s="16"/>
      <c r="F1056" s="16"/>
      <c r="G1056" s="17"/>
    </row>
    <row r="1057" spans="1:8" ht="30">
      <c r="A1057" s="18" t="s">
        <v>658</v>
      </c>
      <c r="B1057" s="19"/>
      <c r="C1057" s="20" t="s">
        <v>608</v>
      </c>
      <c r="D1057" s="21" t="s">
        <v>563</v>
      </c>
      <c r="E1057" s="22">
        <v>1</v>
      </c>
      <c r="F1057" s="23">
        <f>12.69/$H$14</f>
        <v>6.5605128470247633</v>
      </c>
      <c r="G1057" s="24">
        <f>E1057*F1057</f>
        <v>6.5605128470247633</v>
      </c>
    </row>
    <row r="1058" spans="1:8" ht="30">
      <c r="A1058" s="82" t="s">
        <v>613</v>
      </c>
      <c r="B1058" s="98"/>
      <c r="C1058" s="99" t="s">
        <v>609</v>
      </c>
      <c r="D1058" s="100" t="s">
        <v>563</v>
      </c>
      <c r="E1058" s="101">
        <v>1</v>
      </c>
      <c r="F1058" s="102">
        <f>18.5/$H$14</f>
        <v>9.5641834255286149</v>
      </c>
      <c r="G1058" s="24">
        <f>E1058*F1058</f>
        <v>9.5641834255286149</v>
      </c>
    </row>
    <row r="1059" spans="1:8" ht="30">
      <c r="A1059" s="136" t="s">
        <v>712</v>
      </c>
      <c r="B1059" s="137"/>
      <c r="C1059" s="138" t="s">
        <v>408</v>
      </c>
      <c r="D1059" s="139" t="s">
        <v>602</v>
      </c>
      <c r="E1059" s="140">
        <v>1</v>
      </c>
      <c r="F1059" s="141">
        <v>212.6</v>
      </c>
      <c r="G1059" s="55">
        <f>E1059*F1059</f>
        <v>212.6</v>
      </c>
    </row>
    <row r="1060" spans="1:8">
      <c r="A1060" s="63"/>
      <c r="B1060" s="52"/>
      <c r="C1060" s="51"/>
      <c r="D1060" s="52"/>
      <c r="E1060" s="51"/>
      <c r="F1060" s="51"/>
      <c r="G1060" s="56"/>
    </row>
    <row r="1061" spans="1:8">
      <c r="A1061" s="63"/>
      <c r="B1061" s="52"/>
      <c r="C1061" s="51"/>
      <c r="D1061" s="52"/>
      <c r="E1061" s="51"/>
      <c r="F1061" s="51" t="s">
        <v>564</v>
      </c>
      <c r="G1061" s="57">
        <f>SUM(G1057:G1059)</f>
        <v>228.72469627255339</v>
      </c>
    </row>
    <row r="1062" spans="1:8" ht="30">
      <c r="A1062" s="63"/>
      <c r="B1062" s="52"/>
      <c r="C1062" s="51"/>
      <c r="D1062" s="52"/>
      <c r="E1062" s="51"/>
      <c r="F1062" s="51" t="s">
        <v>565</v>
      </c>
      <c r="G1062" s="58">
        <f>SUM(G1057:G1058)*(H14-1)</f>
        <v>15.06530372744662</v>
      </c>
    </row>
    <row r="1063" spans="1:8">
      <c r="A1063" s="63"/>
      <c r="B1063" s="52"/>
      <c r="C1063" s="51"/>
      <c r="D1063" s="52"/>
      <c r="E1063" s="51"/>
      <c r="F1063" s="51" t="s">
        <v>566</v>
      </c>
      <c r="G1063" s="58"/>
    </row>
    <row r="1064" spans="1:8">
      <c r="A1064" s="63"/>
      <c r="B1064" s="52"/>
      <c r="C1064" s="51"/>
      <c r="D1064" s="52"/>
      <c r="E1064" s="51"/>
      <c r="F1064" s="51" t="s">
        <v>567</v>
      </c>
      <c r="G1064" s="57">
        <f>SUM(G1061:G1063)</f>
        <v>243.79000000000002</v>
      </c>
    </row>
    <row r="1065" spans="1:8" ht="15.75">
      <c r="A1065" s="64"/>
      <c r="B1065" s="59"/>
      <c r="C1065" s="59"/>
      <c r="D1065" s="59"/>
      <c r="E1065" s="59"/>
      <c r="F1065" s="59"/>
      <c r="G1065" s="60"/>
      <c r="H1065" s="208" t="s">
        <v>747</v>
      </c>
    </row>
    <row r="1066" spans="1:8">
      <c r="A1066" s="33" t="s">
        <v>672</v>
      </c>
      <c r="B1066" s="47" t="s">
        <v>267</v>
      </c>
      <c r="C1066" s="145" t="s">
        <v>1163</v>
      </c>
      <c r="D1066" s="47" t="s">
        <v>602</v>
      </c>
      <c r="E1066" s="16"/>
      <c r="F1066" s="16"/>
      <c r="G1066" s="17"/>
    </row>
    <row r="1067" spans="1:8" ht="30">
      <c r="A1067" s="70" t="s">
        <v>603</v>
      </c>
      <c r="B1067" s="71"/>
      <c r="C1067" s="69" t="s">
        <v>604</v>
      </c>
      <c r="D1067" s="73" t="s">
        <v>563</v>
      </c>
      <c r="E1067" s="79">
        <v>0.35</v>
      </c>
      <c r="F1067" s="68">
        <f>11.98/$H$14</f>
        <v>6.1934549966396117</v>
      </c>
      <c r="G1067" s="81">
        <f>E1067*F1067</f>
        <v>2.1677092488238641</v>
      </c>
    </row>
    <row r="1068" spans="1:8" ht="30">
      <c r="A1068" s="70" t="s">
        <v>636</v>
      </c>
      <c r="B1068" s="73"/>
      <c r="C1068" s="72" t="s">
        <v>657</v>
      </c>
      <c r="D1068" s="73" t="s">
        <v>563</v>
      </c>
      <c r="E1068" s="79">
        <v>0.35</v>
      </c>
      <c r="F1068" s="23">
        <f>15.05/$H$14</f>
        <v>7.780592462389496</v>
      </c>
      <c r="G1068" s="81">
        <f>E1068*F1068</f>
        <v>2.7232073618363235</v>
      </c>
    </row>
    <row r="1069" spans="1:8" ht="30">
      <c r="A1069" s="136" t="s">
        <v>1242</v>
      </c>
      <c r="B1069" s="139"/>
      <c r="C1069" s="138" t="s">
        <v>1243</v>
      </c>
      <c r="D1069" s="139" t="s">
        <v>424</v>
      </c>
      <c r="E1069" s="140">
        <v>0.5</v>
      </c>
      <c r="F1069" s="141">
        <v>0.45</v>
      </c>
      <c r="G1069" s="81">
        <f>E1069*F1069</f>
        <v>0.22500000000000001</v>
      </c>
    </row>
    <row r="1070" spans="1:8" ht="30">
      <c r="A1070" s="136" t="s">
        <v>1245</v>
      </c>
      <c r="B1070" s="139"/>
      <c r="C1070" s="138" t="s">
        <v>1244</v>
      </c>
      <c r="D1070" s="139" t="s">
        <v>637</v>
      </c>
      <c r="E1070" s="140">
        <v>0.15</v>
      </c>
      <c r="F1070" s="141">
        <v>20.81</v>
      </c>
      <c r="G1070" s="81">
        <f>E1070*F1070</f>
        <v>3.1214999999999997</v>
      </c>
    </row>
    <row r="1071" spans="1:8">
      <c r="A1071" s="136"/>
      <c r="B1071" s="139"/>
      <c r="C1071" s="138"/>
      <c r="D1071" s="139"/>
      <c r="E1071" s="140"/>
      <c r="F1071" s="141"/>
      <c r="G1071" s="146"/>
    </row>
    <row r="1072" spans="1:8">
      <c r="A1072" s="25"/>
      <c r="B1072" s="21"/>
      <c r="C1072" s="20"/>
      <c r="D1072" s="21"/>
      <c r="E1072" s="20"/>
      <c r="F1072" s="20" t="s">
        <v>564</v>
      </c>
      <c r="G1072" s="27">
        <f>SUM(G1067:G1070)</f>
        <v>8.2374166106601869</v>
      </c>
    </row>
    <row r="1073" spans="1:17" ht="30">
      <c r="A1073" s="25"/>
      <c r="B1073" s="21"/>
      <c r="C1073" s="20"/>
      <c r="D1073" s="21"/>
      <c r="E1073" s="20"/>
      <c r="F1073" s="20" t="s">
        <v>565</v>
      </c>
      <c r="G1073" s="28">
        <f>SUM(G1067:G1068)*(H14-1)</f>
        <v>4.5695833893398135</v>
      </c>
    </row>
    <row r="1074" spans="1:17">
      <c r="A1074" s="25"/>
      <c r="B1074" s="21"/>
      <c r="C1074" s="20"/>
      <c r="D1074" s="21"/>
      <c r="E1074" s="20"/>
      <c r="F1074" s="20" t="s">
        <v>566</v>
      </c>
      <c r="G1074" s="28"/>
    </row>
    <row r="1075" spans="1:17">
      <c r="A1075" s="25"/>
      <c r="B1075" s="21"/>
      <c r="C1075" s="20"/>
      <c r="D1075" s="21"/>
      <c r="E1075" s="20"/>
      <c r="F1075" s="20" t="s">
        <v>567</v>
      </c>
      <c r="G1075" s="27">
        <f>SUM(G1072:G1074)</f>
        <v>12.807</v>
      </c>
    </row>
    <row r="1076" spans="1:17" ht="15.75">
      <c r="A1076" s="29"/>
      <c r="B1076" s="30"/>
      <c r="C1076" s="30"/>
      <c r="D1076" s="30"/>
      <c r="E1076" s="30"/>
      <c r="F1076" s="30"/>
      <c r="G1076" s="31"/>
      <c r="H1076" s="208" t="s">
        <v>747</v>
      </c>
    </row>
    <row r="1077" spans="1:17">
      <c r="A1077" s="147" t="s">
        <v>676</v>
      </c>
      <c r="B1077" s="47" t="s">
        <v>1238</v>
      </c>
      <c r="C1077" s="145" t="s">
        <v>1164</v>
      </c>
      <c r="D1077" s="47" t="s">
        <v>602</v>
      </c>
      <c r="E1077" s="16"/>
      <c r="F1077" s="16"/>
      <c r="G1077" s="17"/>
    </row>
    <row r="1078" spans="1:17" ht="30">
      <c r="A1078" s="70" t="s">
        <v>603</v>
      </c>
      <c r="B1078" s="71"/>
      <c r="C1078" s="69" t="s">
        <v>604</v>
      </c>
      <c r="D1078" s="73" t="s">
        <v>563</v>
      </c>
      <c r="E1078" s="79">
        <v>0.8</v>
      </c>
      <c r="F1078" s="68">
        <f>11.98/$H$14</f>
        <v>6.1934549966396117</v>
      </c>
      <c r="G1078" s="81">
        <f>E1078*F1078</f>
        <v>4.9547639973116899</v>
      </c>
    </row>
    <row r="1079" spans="1:17" ht="30">
      <c r="A1079" s="70" t="s">
        <v>636</v>
      </c>
      <c r="B1079" s="73"/>
      <c r="C1079" s="72" t="s">
        <v>657</v>
      </c>
      <c r="D1079" s="73" t="s">
        <v>563</v>
      </c>
      <c r="E1079" s="79">
        <v>0.8</v>
      </c>
      <c r="F1079" s="23">
        <f>15.05/$H$14</f>
        <v>7.780592462389496</v>
      </c>
      <c r="G1079" s="81">
        <f>E1079*F1079</f>
        <v>6.224473969911597</v>
      </c>
    </row>
    <row r="1080" spans="1:17">
      <c r="A1080" s="149" t="s">
        <v>1247</v>
      </c>
      <c r="B1080" s="150"/>
      <c r="C1080" s="151" t="s">
        <v>1246</v>
      </c>
      <c r="D1080" s="152" t="s">
        <v>590</v>
      </c>
      <c r="E1080" s="153">
        <v>0.3</v>
      </c>
      <c r="F1080" s="154">
        <v>1.9</v>
      </c>
      <c r="G1080" s="81">
        <f>E1080*F1080</f>
        <v>0.56999999999999995</v>
      </c>
    </row>
    <row r="1081" spans="1:17" ht="30">
      <c r="A1081" s="149" t="s">
        <v>720</v>
      </c>
      <c r="B1081" s="150"/>
      <c r="C1081" s="151" t="s">
        <v>1195</v>
      </c>
      <c r="D1081" s="152" t="s">
        <v>637</v>
      </c>
      <c r="E1081" s="153">
        <v>0.03</v>
      </c>
      <c r="F1081" s="154">
        <v>70.900000000000006</v>
      </c>
      <c r="G1081" s="81">
        <f>E1081*F1081</f>
        <v>2.1270000000000002</v>
      </c>
      <c r="Q1081" s="95" t="s">
        <v>640</v>
      </c>
    </row>
    <row r="1082" spans="1:17">
      <c r="A1082" s="149" t="s">
        <v>1249</v>
      </c>
      <c r="B1082" s="150"/>
      <c r="C1082" s="151" t="s">
        <v>1248</v>
      </c>
      <c r="D1082" s="152" t="s">
        <v>640</v>
      </c>
      <c r="E1082" s="153">
        <v>3.5999999999999997E-2</v>
      </c>
      <c r="F1082" s="154">
        <v>10.64</v>
      </c>
      <c r="G1082" s="81">
        <f>E1082*F1082</f>
        <v>0.38303999999999999</v>
      </c>
      <c r="N1082" s="95" t="s">
        <v>637</v>
      </c>
      <c r="O1082" s="95">
        <v>3.6</v>
      </c>
      <c r="P1082" s="95">
        <v>0.01</v>
      </c>
      <c r="Q1082" s="95">
        <f>P1082*O1082</f>
        <v>3.6000000000000004E-2</v>
      </c>
    </row>
    <row r="1083" spans="1:17">
      <c r="A1083" s="149"/>
      <c r="B1083" s="150"/>
      <c r="C1083" s="151"/>
      <c r="D1083" s="152"/>
      <c r="E1083" s="153"/>
      <c r="F1083" s="154"/>
      <c r="G1083" s="155"/>
    </row>
    <row r="1084" spans="1:17">
      <c r="A1084" s="25"/>
      <c r="B1084" s="21"/>
      <c r="C1084" s="20"/>
      <c r="D1084" s="21"/>
      <c r="E1084" s="20"/>
      <c r="F1084" s="20"/>
      <c r="G1084" s="26"/>
    </row>
    <row r="1085" spans="1:17">
      <c r="A1085" s="25"/>
      <c r="B1085" s="21"/>
      <c r="C1085" s="20"/>
      <c r="D1085" s="21"/>
      <c r="E1085" s="20"/>
      <c r="F1085" s="20" t="s">
        <v>564</v>
      </c>
      <c r="G1085" s="27">
        <f>SUM(G1078:G1082)</f>
        <v>14.259277967223287</v>
      </c>
    </row>
    <row r="1086" spans="1:17" ht="30">
      <c r="A1086" s="25"/>
      <c r="B1086" s="21"/>
      <c r="C1086" s="20"/>
      <c r="D1086" s="21"/>
      <c r="E1086" s="20"/>
      <c r="F1086" s="20" t="s">
        <v>565</v>
      </c>
      <c r="G1086" s="28">
        <f>SUM(G1078:G1079)*(H14-1)</f>
        <v>10.444762032776715</v>
      </c>
    </row>
    <row r="1087" spans="1:17">
      <c r="A1087" s="25"/>
      <c r="B1087" s="21"/>
      <c r="C1087" s="20"/>
      <c r="D1087" s="21"/>
      <c r="E1087" s="20"/>
      <c r="F1087" s="20" t="s">
        <v>566</v>
      </c>
      <c r="G1087" s="28"/>
    </row>
    <row r="1088" spans="1:17">
      <c r="A1088" s="25"/>
      <c r="B1088" s="21"/>
      <c r="C1088" s="20"/>
      <c r="D1088" s="21"/>
      <c r="E1088" s="20"/>
      <c r="F1088" s="20" t="s">
        <v>567</v>
      </c>
      <c r="G1088" s="27">
        <f>SUM(G1085:G1087)</f>
        <v>24.704040000000003</v>
      </c>
    </row>
    <row r="1089" spans="1:8" ht="15.75">
      <c r="A1089" s="29"/>
      <c r="B1089" s="30"/>
      <c r="C1089" s="30"/>
      <c r="D1089" s="30"/>
      <c r="E1089" s="30"/>
      <c r="F1089" s="30"/>
      <c r="G1089" s="31"/>
      <c r="H1089" s="208" t="s">
        <v>747</v>
      </c>
    </row>
    <row r="1090" spans="1:8">
      <c r="A1090" s="33" t="s">
        <v>678</v>
      </c>
      <c r="B1090" s="47" t="s">
        <v>279</v>
      </c>
      <c r="C1090" s="145" t="s">
        <v>1165</v>
      </c>
      <c r="D1090" s="47" t="s">
        <v>602</v>
      </c>
      <c r="E1090" s="16"/>
      <c r="F1090" s="16"/>
      <c r="G1090" s="17"/>
    </row>
    <row r="1091" spans="1:8" ht="30">
      <c r="A1091" s="70" t="s">
        <v>603</v>
      </c>
      <c r="B1091" s="71"/>
      <c r="C1091" s="69" t="s">
        <v>604</v>
      </c>
      <c r="D1091" s="73" t="s">
        <v>563</v>
      </c>
      <c r="E1091" s="79">
        <v>0.7</v>
      </c>
      <c r="F1091" s="68">
        <f>11.98/$H$14</f>
        <v>6.1934549966396117</v>
      </c>
      <c r="G1091" s="81">
        <f>E1091*F1091</f>
        <v>4.3354184976477281</v>
      </c>
    </row>
    <row r="1092" spans="1:8" ht="30">
      <c r="A1092" s="70" t="s">
        <v>636</v>
      </c>
      <c r="B1092" s="73"/>
      <c r="C1092" s="72" t="s">
        <v>657</v>
      </c>
      <c r="D1092" s="73" t="s">
        <v>563</v>
      </c>
      <c r="E1092" s="79">
        <v>0.55000000000000004</v>
      </c>
      <c r="F1092" s="23">
        <f>15.05/$H$14</f>
        <v>7.780592462389496</v>
      </c>
      <c r="G1092" s="81">
        <f t="shared" ref="G1092:G1097" si="3">E1092*F1092</f>
        <v>4.279325854314223</v>
      </c>
    </row>
    <row r="1093" spans="1:8" ht="30">
      <c r="A1093" s="136" t="s">
        <v>724</v>
      </c>
      <c r="B1093" s="139"/>
      <c r="C1093" s="138" t="s">
        <v>1197</v>
      </c>
      <c r="D1093" s="139" t="s">
        <v>637</v>
      </c>
      <c r="E1093" s="140">
        <v>0.06</v>
      </c>
      <c r="F1093" s="141">
        <v>47.5</v>
      </c>
      <c r="G1093" s="81">
        <f t="shared" si="3"/>
        <v>2.85</v>
      </c>
    </row>
    <row r="1094" spans="1:8" ht="30">
      <c r="A1094" s="136" t="s">
        <v>725</v>
      </c>
      <c r="B1094" s="139"/>
      <c r="C1094" s="138" t="s">
        <v>1198</v>
      </c>
      <c r="D1094" s="139" t="s">
        <v>590</v>
      </c>
      <c r="E1094" s="140">
        <v>0.6</v>
      </c>
      <c r="F1094" s="141">
        <v>1.8</v>
      </c>
      <c r="G1094" s="81">
        <f t="shared" si="3"/>
        <v>1.08</v>
      </c>
    </row>
    <row r="1095" spans="1:8" ht="30">
      <c r="A1095" s="136" t="s">
        <v>726</v>
      </c>
      <c r="B1095" s="139"/>
      <c r="C1095" s="138" t="s">
        <v>1199</v>
      </c>
      <c r="D1095" s="139" t="s">
        <v>637</v>
      </c>
      <c r="E1095" s="140">
        <v>0.04</v>
      </c>
      <c r="F1095" s="141">
        <v>88</v>
      </c>
      <c r="G1095" s="81">
        <f t="shared" si="3"/>
        <v>3.52</v>
      </c>
    </row>
    <row r="1096" spans="1:8" ht="30">
      <c r="A1096" s="149" t="s">
        <v>721</v>
      </c>
      <c r="B1096" s="150"/>
      <c r="C1096" s="151" t="s">
        <v>1196</v>
      </c>
      <c r="D1096" s="152" t="s">
        <v>637</v>
      </c>
      <c r="E1096" s="153">
        <v>0.01</v>
      </c>
      <c r="F1096" s="154">
        <v>43.95</v>
      </c>
      <c r="G1096" s="81">
        <f t="shared" si="3"/>
        <v>0.43950000000000006</v>
      </c>
    </row>
    <row r="1097" spans="1:8" ht="30">
      <c r="A1097" s="25" t="s">
        <v>727</v>
      </c>
      <c r="B1097" s="21"/>
      <c r="C1097" s="20" t="s">
        <v>1200</v>
      </c>
      <c r="D1097" s="21" t="s">
        <v>637</v>
      </c>
      <c r="E1097" s="153">
        <v>0.04</v>
      </c>
      <c r="F1097" s="154">
        <v>62.5</v>
      </c>
      <c r="G1097" s="81">
        <f t="shared" si="3"/>
        <v>2.5</v>
      </c>
    </row>
    <row r="1098" spans="1:8">
      <c r="A1098" s="149"/>
      <c r="B1098" s="150"/>
      <c r="C1098" s="151"/>
      <c r="D1098" s="152"/>
      <c r="E1098" s="153"/>
      <c r="F1098" s="154"/>
      <c r="G1098" s="146"/>
    </row>
    <row r="1099" spans="1:8">
      <c r="F1099" s="20" t="s">
        <v>564</v>
      </c>
      <c r="G1099" s="27">
        <f>SUM(G1091:G1097)</f>
        <v>19.004244351961951</v>
      </c>
    </row>
    <row r="1100" spans="1:8" ht="30">
      <c r="A1100" s="25"/>
      <c r="B1100" s="21"/>
      <c r="C1100" s="20"/>
      <c r="D1100" s="21"/>
      <c r="E1100" s="20"/>
      <c r="F1100" s="20" t="s">
        <v>565</v>
      </c>
      <c r="G1100" s="28">
        <f>SUM(G1091:G1092)*(H14-1)</f>
        <v>8.0487556480380498</v>
      </c>
    </row>
    <row r="1101" spans="1:8">
      <c r="A1101" s="25"/>
      <c r="B1101" s="21"/>
      <c r="C1101" s="20"/>
      <c r="D1101" s="21"/>
      <c r="E1101" s="20"/>
      <c r="F1101" s="20" t="s">
        <v>566</v>
      </c>
      <c r="G1101" s="28"/>
    </row>
    <row r="1102" spans="1:8">
      <c r="A1102" s="25"/>
      <c r="B1102" s="21"/>
      <c r="C1102" s="20"/>
      <c r="D1102" s="21"/>
      <c r="E1102" s="20"/>
      <c r="F1102" s="20" t="s">
        <v>567</v>
      </c>
      <c r="G1102" s="27">
        <f>SUM(G1099:G1101)</f>
        <v>27.053000000000001</v>
      </c>
    </row>
    <row r="1103" spans="1:8" ht="15.75">
      <c r="A1103" s="29"/>
      <c r="B1103" s="30"/>
      <c r="C1103" s="30"/>
      <c r="D1103" s="30"/>
      <c r="E1103" s="30"/>
      <c r="F1103" s="30"/>
      <c r="G1103" s="31"/>
      <c r="H1103" s="208" t="s">
        <v>747</v>
      </c>
    </row>
    <row r="1104" spans="1:8">
      <c r="A1104" s="33" t="s">
        <v>679</v>
      </c>
      <c r="B1104" s="47" t="s">
        <v>281</v>
      </c>
      <c r="C1104" s="145" t="s">
        <v>1166</v>
      </c>
      <c r="D1104" s="47" t="s">
        <v>602</v>
      </c>
      <c r="E1104" s="16"/>
      <c r="F1104" s="16"/>
      <c r="G1104" s="17"/>
    </row>
    <row r="1105" spans="1:8" ht="30">
      <c r="A1105" s="70" t="s">
        <v>603</v>
      </c>
      <c r="B1105" s="71"/>
      <c r="C1105" s="69" t="s">
        <v>604</v>
      </c>
      <c r="D1105" s="73" t="s">
        <v>563</v>
      </c>
      <c r="E1105" s="79">
        <v>0.8</v>
      </c>
      <c r="F1105" s="68">
        <f>11.98/$H$14</f>
        <v>6.1934549966396117</v>
      </c>
      <c r="G1105" s="81">
        <f>E1105*F1105</f>
        <v>4.9547639973116899</v>
      </c>
    </row>
    <row r="1106" spans="1:8" ht="30">
      <c r="A1106" s="70" t="s">
        <v>636</v>
      </c>
      <c r="B1106" s="73"/>
      <c r="C1106" s="72" t="s">
        <v>657</v>
      </c>
      <c r="D1106" s="73" t="s">
        <v>563</v>
      </c>
      <c r="E1106" s="79">
        <v>0.8</v>
      </c>
      <c r="F1106" s="23">
        <f>15.05/$H$14</f>
        <v>7.780592462389496</v>
      </c>
      <c r="G1106" s="81">
        <f>E1106*F1106</f>
        <v>6.224473969911597</v>
      </c>
    </row>
    <row r="1107" spans="1:8" ht="30">
      <c r="A1107" s="149" t="s">
        <v>719</v>
      </c>
      <c r="B1107" s="150"/>
      <c r="C1107" s="151" t="s">
        <v>1194</v>
      </c>
      <c r="D1107" s="152" t="s">
        <v>675</v>
      </c>
      <c r="E1107" s="153">
        <v>0.3</v>
      </c>
      <c r="F1107" s="154">
        <v>1.8</v>
      </c>
      <c r="G1107" s="81">
        <f>E1107*F1107</f>
        <v>0.54</v>
      </c>
    </row>
    <row r="1108" spans="1:8" ht="30">
      <c r="A1108" s="149" t="s">
        <v>726</v>
      </c>
      <c r="B1108" s="150"/>
      <c r="C1108" s="151" t="s">
        <v>1199</v>
      </c>
      <c r="D1108" s="152" t="s">
        <v>637</v>
      </c>
      <c r="E1108" s="153">
        <v>0.04</v>
      </c>
      <c r="F1108" s="154">
        <v>88</v>
      </c>
      <c r="G1108" s="81">
        <f>E1108*F1108</f>
        <v>3.52</v>
      </c>
    </row>
    <row r="1109" spans="1:8" ht="30">
      <c r="A1109" s="149" t="s">
        <v>721</v>
      </c>
      <c r="B1109" s="150"/>
      <c r="C1109" s="151" t="s">
        <v>1196</v>
      </c>
      <c r="D1109" s="152" t="s">
        <v>637</v>
      </c>
      <c r="E1109" s="153">
        <v>0.01</v>
      </c>
      <c r="F1109" s="154">
        <v>43.95</v>
      </c>
      <c r="G1109" s="81">
        <f>E1109*F1109</f>
        <v>0.43950000000000006</v>
      </c>
    </row>
    <row r="1110" spans="1:8">
      <c r="A1110" s="149"/>
      <c r="B1110" s="150"/>
      <c r="C1110" s="151"/>
      <c r="D1110" s="152"/>
      <c r="E1110" s="153"/>
      <c r="F1110" s="154"/>
      <c r="G1110" s="155"/>
    </row>
    <row r="1111" spans="1:8">
      <c r="A1111" s="25"/>
      <c r="B1111" s="21"/>
      <c r="C1111" s="20"/>
      <c r="D1111" s="21"/>
      <c r="E1111" s="20"/>
      <c r="F1111" s="20"/>
      <c r="G1111" s="26"/>
    </row>
    <row r="1112" spans="1:8">
      <c r="A1112" s="25"/>
      <c r="B1112" s="21"/>
      <c r="C1112" s="20"/>
      <c r="D1112" s="21"/>
      <c r="E1112" s="20"/>
      <c r="F1112" s="20" t="s">
        <v>564</v>
      </c>
      <c r="G1112" s="27">
        <f>SUM(G1105:G1106)</f>
        <v>11.179237967223287</v>
      </c>
    </row>
    <row r="1113" spans="1:8" ht="30">
      <c r="A1113" s="25"/>
      <c r="B1113" s="21"/>
      <c r="C1113" s="20"/>
      <c r="D1113" s="21"/>
      <c r="E1113" s="20"/>
      <c r="F1113" s="20" t="s">
        <v>565</v>
      </c>
      <c r="G1113" s="28">
        <f>SUM(G1105:G1106)*(H14-1)</f>
        <v>10.444762032776715</v>
      </c>
    </row>
    <row r="1114" spans="1:8">
      <c r="A1114" s="25"/>
      <c r="B1114" s="21"/>
      <c r="C1114" s="20"/>
      <c r="D1114" s="21"/>
      <c r="E1114" s="20"/>
      <c r="F1114" s="20" t="s">
        <v>566</v>
      </c>
      <c r="G1114" s="28"/>
    </row>
    <row r="1115" spans="1:8">
      <c r="A1115" s="25"/>
      <c r="B1115" s="21"/>
      <c r="C1115" s="20"/>
      <c r="D1115" s="21"/>
      <c r="E1115" s="20"/>
      <c r="F1115" s="20" t="s">
        <v>567</v>
      </c>
      <c r="G1115" s="27">
        <f>SUM(G1112:G1114)</f>
        <v>21.624000000000002</v>
      </c>
    </row>
    <row r="1116" spans="1:8" ht="15.75">
      <c r="A1116" s="29"/>
      <c r="B1116" s="30"/>
      <c r="C1116" s="30"/>
      <c r="D1116" s="30"/>
      <c r="E1116" s="30"/>
      <c r="F1116" s="30"/>
      <c r="G1116" s="31"/>
      <c r="H1116" s="208" t="s">
        <v>747</v>
      </c>
    </row>
    <row r="1117" spans="1:8">
      <c r="A1117" s="33" t="s">
        <v>680</v>
      </c>
      <c r="B1117" s="47" t="s">
        <v>254</v>
      </c>
      <c r="C1117" s="148" t="s">
        <v>1167</v>
      </c>
      <c r="D1117" s="47" t="s">
        <v>602</v>
      </c>
      <c r="E1117" s="16"/>
      <c r="F1117" s="16"/>
      <c r="G1117" s="17"/>
    </row>
    <row r="1118" spans="1:8" ht="30">
      <c r="A1118" s="70" t="s">
        <v>603</v>
      </c>
      <c r="B1118" s="71"/>
      <c r="C1118" s="69" t="s">
        <v>604</v>
      </c>
      <c r="D1118" s="73" t="s">
        <v>563</v>
      </c>
      <c r="E1118" s="22">
        <v>0.47</v>
      </c>
      <c r="F1118" s="68">
        <f>11.98/$H$14</f>
        <v>6.1934549966396117</v>
      </c>
      <c r="G1118" s="24">
        <f>E1118*F1118</f>
        <v>2.9109238484206172</v>
      </c>
    </row>
    <row r="1119" spans="1:8" ht="30">
      <c r="A1119" s="25" t="s">
        <v>728</v>
      </c>
      <c r="B1119" s="21"/>
      <c r="C1119" s="20" t="s">
        <v>1201</v>
      </c>
      <c r="D1119" s="21" t="s">
        <v>607</v>
      </c>
      <c r="E1119" s="22">
        <v>0.08</v>
      </c>
      <c r="F1119" s="20">
        <v>16.7</v>
      </c>
      <c r="G1119" s="24">
        <f>E1119*F1119</f>
        <v>1.3360000000000001</v>
      </c>
    </row>
    <row r="1120" spans="1:8">
      <c r="A1120" s="156"/>
      <c r="B1120" s="152"/>
      <c r="C1120" s="151"/>
      <c r="D1120" s="152"/>
      <c r="E1120" s="153"/>
      <c r="F1120" s="151"/>
      <c r="G1120" s="155"/>
    </row>
    <row r="1121" spans="1:8">
      <c r="A1121" s="25"/>
      <c r="B1121" s="21"/>
      <c r="C1121" s="20"/>
      <c r="D1121" s="21"/>
      <c r="E1121" s="20"/>
      <c r="F1121" s="20" t="s">
        <v>564</v>
      </c>
      <c r="G1121" s="27">
        <f>SUM(G1118:G1119)</f>
        <v>4.2469238484206171</v>
      </c>
    </row>
    <row r="1122" spans="1:8" ht="30">
      <c r="A1122" s="25"/>
      <c r="B1122" s="21"/>
      <c r="C1122" s="20"/>
      <c r="D1122" s="21"/>
      <c r="E1122" s="20"/>
      <c r="F1122" s="20" t="s">
        <v>565</v>
      </c>
      <c r="G1122" s="28">
        <f>(G1118)*(H14-1)</f>
        <v>2.7196761515793826</v>
      </c>
    </row>
    <row r="1123" spans="1:8">
      <c r="A1123" s="25"/>
      <c r="B1123" s="21"/>
      <c r="C1123" s="20"/>
      <c r="D1123" s="21"/>
      <c r="E1123" s="20"/>
      <c r="F1123" s="20" t="s">
        <v>566</v>
      </c>
      <c r="G1123" s="28"/>
    </row>
    <row r="1124" spans="1:8">
      <c r="A1124" s="25"/>
      <c r="B1124" s="21"/>
      <c r="C1124" s="20"/>
      <c r="D1124" s="21"/>
      <c r="E1124" s="20"/>
      <c r="F1124" s="20" t="s">
        <v>567</v>
      </c>
      <c r="G1124" s="27">
        <f>SUM(G1121:G1123)</f>
        <v>6.9665999999999997</v>
      </c>
    </row>
    <row r="1125" spans="1:8" ht="15.75">
      <c r="A1125" s="29"/>
      <c r="B1125" s="30"/>
      <c r="C1125" s="30"/>
      <c r="D1125" s="30"/>
      <c r="E1125" s="30"/>
      <c r="F1125" s="30"/>
      <c r="G1125" s="31"/>
      <c r="H1125" s="208" t="s">
        <v>747</v>
      </c>
    </row>
    <row r="1126" spans="1:8" ht="24.95" customHeight="1">
      <c r="A1126" s="33" t="s">
        <v>1223</v>
      </c>
      <c r="B1126" s="33" t="s">
        <v>255</v>
      </c>
      <c r="C1126" s="33" t="s">
        <v>237</v>
      </c>
      <c r="D1126" s="47" t="s">
        <v>602</v>
      </c>
      <c r="E1126" s="16"/>
      <c r="F1126" s="16"/>
      <c r="G1126" s="17"/>
    </row>
    <row r="1127" spans="1:8" ht="30">
      <c r="A1127" s="70" t="s">
        <v>603</v>
      </c>
      <c r="B1127" s="71"/>
      <c r="C1127" s="69" t="s">
        <v>604</v>
      </c>
      <c r="D1127" s="73" t="s">
        <v>563</v>
      </c>
      <c r="E1127" s="22">
        <v>0.6</v>
      </c>
      <c r="F1127" s="68">
        <f>11.98/$H$14</f>
        <v>6.1934549966396117</v>
      </c>
      <c r="G1127" s="24">
        <f>E1127*F1127</f>
        <v>3.7160729979837668</v>
      </c>
    </row>
    <row r="1128" spans="1:8" ht="17.45" customHeight="1">
      <c r="A1128" s="25"/>
      <c r="B1128" s="21"/>
      <c r="C1128" s="20"/>
      <c r="D1128" s="21"/>
      <c r="E1128" s="20"/>
      <c r="F1128" s="20"/>
      <c r="G1128" s="26"/>
    </row>
    <row r="1129" spans="1:8" ht="17.45" customHeight="1">
      <c r="A1129" s="25"/>
      <c r="B1129" s="21"/>
      <c r="C1129" s="20"/>
      <c r="D1129" s="21"/>
      <c r="E1129" s="20"/>
      <c r="F1129" s="20" t="s">
        <v>564</v>
      </c>
      <c r="G1129" s="27">
        <f>SUM(G1127:G1127)</f>
        <v>3.7160729979837668</v>
      </c>
    </row>
    <row r="1130" spans="1:8" ht="30">
      <c r="A1130" s="25"/>
      <c r="B1130" s="21"/>
      <c r="C1130" s="20"/>
      <c r="D1130" s="21"/>
      <c r="E1130" s="20"/>
      <c r="F1130" s="20" t="s">
        <v>565</v>
      </c>
      <c r="G1130" s="28">
        <f>(G1127)*(H14-1)</f>
        <v>3.4719270020162329</v>
      </c>
    </row>
    <row r="1131" spans="1:8" ht="17.45" customHeight="1">
      <c r="A1131" s="25"/>
      <c r="B1131" s="21"/>
      <c r="C1131" s="20"/>
      <c r="D1131" s="21"/>
      <c r="E1131" s="20"/>
      <c r="F1131" s="20" t="s">
        <v>566</v>
      </c>
      <c r="G1131" s="28"/>
    </row>
    <row r="1132" spans="1:8" ht="17.45" customHeight="1">
      <c r="A1132" s="25"/>
      <c r="B1132" s="21"/>
      <c r="C1132" s="20"/>
      <c r="D1132" s="21"/>
      <c r="E1132" s="20"/>
      <c r="F1132" s="20" t="s">
        <v>567</v>
      </c>
      <c r="G1132" s="27">
        <f>SUM(G1129:G1131)</f>
        <v>7.1879999999999997</v>
      </c>
    </row>
    <row r="1133" spans="1:8" ht="17.45" customHeight="1">
      <c r="A1133" s="29"/>
      <c r="B1133" s="30"/>
      <c r="C1133" s="30"/>
      <c r="D1133" s="30"/>
      <c r="E1133" s="30"/>
      <c r="F1133" s="30"/>
      <c r="G1133" s="31"/>
      <c r="H1133" s="208" t="s">
        <v>747</v>
      </c>
    </row>
    <row r="1134" spans="1:8" ht="17.45" customHeight="1">
      <c r="A1134" s="33" t="s">
        <v>1222</v>
      </c>
      <c r="B1134" s="33" t="s">
        <v>256</v>
      </c>
      <c r="C1134" s="33" t="s">
        <v>239</v>
      </c>
      <c r="D1134" s="47" t="s">
        <v>0</v>
      </c>
      <c r="E1134" s="16"/>
      <c r="F1134" s="16"/>
      <c r="G1134" s="17"/>
    </row>
    <row r="1135" spans="1:8" ht="30">
      <c r="A1135" s="70" t="s">
        <v>762</v>
      </c>
      <c r="B1135" s="19"/>
      <c r="C1135" s="20" t="s">
        <v>766</v>
      </c>
      <c r="D1135" s="21" t="s">
        <v>563</v>
      </c>
      <c r="E1135" s="22">
        <v>1</v>
      </c>
      <c r="F1135" s="23">
        <f>15.05/$H$14</f>
        <v>7.780592462389496</v>
      </c>
      <c r="G1135" s="24">
        <f>E1135*F1135</f>
        <v>7.780592462389496</v>
      </c>
    </row>
    <row r="1136" spans="1:8" ht="30">
      <c r="A1136" s="70" t="s">
        <v>603</v>
      </c>
      <c r="B1136" s="19"/>
      <c r="C1136" s="20" t="s">
        <v>604</v>
      </c>
      <c r="D1136" s="21" t="s">
        <v>563</v>
      </c>
      <c r="E1136" s="22">
        <v>1</v>
      </c>
      <c r="F1136" s="23">
        <v>6.1934549966396117</v>
      </c>
      <c r="G1136" s="24">
        <f>E1136*F1136</f>
        <v>6.1934549966396117</v>
      </c>
    </row>
    <row r="1137" spans="1:8" ht="17.45" customHeight="1">
      <c r="A1137" s="25"/>
      <c r="B1137" s="21"/>
      <c r="C1137" s="20"/>
      <c r="D1137" s="21"/>
      <c r="E1137" s="20"/>
      <c r="F1137" s="20"/>
      <c r="G1137" s="26"/>
    </row>
    <row r="1138" spans="1:8" ht="17.45" customHeight="1">
      <c r="A1138" s="25"/>
      <c r="B1138" s="21"/>
      <c r="C1138" s="20"/>
      <c r="D1138" s="21"/>
      <c r="E1138" s="20"/>
      <c r="F1138" s="20" t="s">
        <v>564</v>
      </c>
      <c r="G1138" s="27">
        <f>SUM(G1135:G1136)</f>
        <v>13.974047459029109</v>
      </c>
    </row>
    <row r="1139" spans="1:8" ht="30">
      <c r="A1139" s="25"/>
      <c r="B1139" s="21"/>
      <c r="C1139" s="20"/>
      <c r="D1139" s="21"/>
      <c r="E1139" s="20"/>
      <c r="F1139" s="20" t="s">
        <v>565</v>
      </c>
      <c r="G1139" s="28">
        <f>SUM(G1135:G1136)*(H14-1)</f>
        <v>13.055952540970894</v>
      </c>
    </row>
    <row r="1140" spans="1:8" ht="17.45" customHeight="1">
      <c r="A1140" s="25"/>
      <c r="B1140" s="21"/>
      <c r="C1140" s="20"/>
      <c r="D1140" s="21"/>
      <c r="E1140" s="20"/>
      <c r="F1140" s="20" t="s">
        <v>566</v>
      </c>
      <c r="G1140" s="28"/>
    </row>
    <row r="1141" spans="1:8" ht="17.45" customHeight="1">
      <c r="A1141" s="25"/>
      <c r="B1141" s="21"/>
      <c r="C1141" s="20"/>
      <c r="D1141" s="21"/>
      <c r="E1141" s="20"/>
      <c r="F1141" s="20" t="s">
        <v>567</v>
      </c>
      <c r="G1141" s="27">
        <f>SUM(G1138:G1140)</f>
        <v>27.03</v>
      </c>
    </row>
    <row r="1142" spans="1:8" ht="17.45" customHeight="1">
      <c r="A1142" s="29"/>
      <c r="B1142" s="30"/>
      <c r="C1142" s="30"/>
      <c r="D1142" s="30"/>
      <c r="E1142" s="30"/>
      <c r="F1142" s="30"/>
      <c r="G1142" s="31"/>
      <c r="H1142" s="208" t="s">
        <v>747</v>
      </c>
    </row>
    <row r="1143" spans="1:8" ht="30">
      <c r="A1143" s="33" t="s">
        <v>1221</v>
      </c>
      <c r="B1143" s="33" t="s">
        <v>257</v>
      </c>
      <c r="C1143" s="33" t="s">
        <v>752</v>
      </c>
      <c r="D1143" s="47" t="s">
        <v>478</v>
      </c>
      <c r="E1143" s="16"/>
      <c r="F1143" s="16"/>
      <c r="G1143" s="17"/>
    </row>
    <row r="1144" spans="1:8" ht="30">
      <c r="A1144" s="70" t="s">
        <v>762</v>
      </c>
      <c r="B1144" s="19"/>
      <c r="C1144" s="20" t="s">
        <v>766</v>
      </c>
      <c r="D1144" s="21" t="s">
        <v>563</v>
      </c>
      <c r="E1144" s="22">
        <v>0.25</v>
      </c>
      <c r="F1144" s="23">
        <f>15.05/$H$14</f>
        <v>7.780592462389496</v>
      </c>
      <c r="G1144" s="24">
        <f>E1144*F1144</f>
        <v>1.945148115597374</v>
      </c>
    </row>
    <row r="1145" spans="1:8" ht="30">
      <c r="A1145" s="70" t="s">
        <v>603</v>
      </c>
      <c r="B1145" s="19"/>
      <c r="C1145" s="20" t="s">
        <v>604</v>
      </c>
      <c r="D1145" s="21" t="s">
        <v>563</v>
      </c>
      <c r="E1145" s="22">
        <v>0.25</v>
      </c>
      <c r="F1145" s="23">
        <v>6.1934549966396117</v>
      </c>
      <c r="G1145" s="24">
        <f>E1145*F1145</f>
        <v>1.5483637491599029</v>
      </c>
    </row>
    <row r="1146" spans="1:8" ht="17.45" customHeight="1">
      <c r="A1146" s="25"/>
      <c r="B1146" s="21"/>
      <c r="C1146" s="20"/>
      <c r="D1146" s="21"/>
      <c r="E1146" s="20"/>
      <c r="F1146" s="20"/>
      <c r="G1146" s="26"/>
    </row>
    <row r="1147" spans="1:8" ht="17.45" customHeight="1">
      <c r="A1147" s="25"/>
      <c r="B1147" s="21"/>
      <c r="C1147" s="20"/>
      <c r="D1147" s="21"/>
      <c r="E1147" s="20"/>
      <c r="F1147" s="20" t="s">
        <v>564</v>
      </c>
      <c r="G1147" s="27">
        <f>SUM(G1144:G1145)</f>
        <v>3.4935118647572772</v>
      </c>
    </row>
    <row r="1148" spans="1:8" ht="30">
      <c r="A1148" s="25"/>
      <c r="B1148" s="21"/>
      <c r="C1148" s="20"/>
      <c r="D1148" s="21"/>
      <c r="E1148" s="20"/>
      <c r="F1148" s="20" t="s">
        <v>565</v>
      </c>
      <c r="G1148" s="28">
        <f>SUM(G1144:G1145)*(H14-1)</f>
        <v>3.2639881352427236</v>
      </c>
    </row>
    <row r="1149" spans="1:8" ht="17.45" customHeight="1">
      <c r="A1149" s="25"/>
      <c r="B1149" s="21"/>
      <c r="C1149" s="20"/>
      <c r="D1149" s="21"/>
      <c r="E1149" s="20"/>
      <c r="F1149" s="20" t="s">
        <v>566</v>
      </c>
      <c r="G1149" s="28"/>
    </row>
    <row r="1150" spans="1:8" ht="17.45" customHeight="1">
      <c r="A1150" s="25"/>
      <c r="B1150" s="21"/>
      <c r="C1150" s="20"/>
      <c r="D1150" s="21"/>
      <c r="E1150" s="20"/>
      <c r="F1150" s="20" t="s">
        <v>567</v>
      </c>
      <c r="G1150" s="27">
        <f>SUM(G1147:G1149)</f>
        <v>6.7575000000000003</v>
      </c>
    </row>
    <row r="1151" spans="1:8" ht="17.45" customHeight="1">
      <c r="A1151" s="29"/>
      <c r="B1151" s="30"/>
      <c r="C1151" s="30"/>
      <c r="D1151" s="30"/>
      <c r="E1151" s="30"/>
      <c r="F1151" s="30"/>
      <c r="G1151" s="31"/>
      <c r="H1151" s="208" t="s">
        <v>747</v>
      </c>
    </row>
    <row r="1152" spans="1:8" ht="17.45" customHeight="1">
      <c r="A1152" s="33" t="s">
        <v>1220</v>
      </c>
      <c r="B1152" s="33" t="s">
        <v>258</v>
      </c>
      <c r="C1152" s="33" t="s">
        <v>240</v>
      </c>
      <c r="D1152" s="47" t="s">
        <v>0</v>
      </c>
      <c r="E1152" s="16"/>
      <c r="F1152" s="16"/>
      <c r="G1152" s="17"/>
    </row>
    <row r="1153" spans="1:8" ht="30">
      <c r="A1153" s="70" t="s">
        <v>603</v>
      </c>
      <c r="B1153" s="19"/>
      <c r="C1153" s="20" t="s">
        <v>604</v>
      </c>
      <c r="D1153" s="21" t="s">
        <v>563</v>
      </c>
      <c r="E1153" s="22">
        <v>0.25</v>
      </c>
      <c r="F1153" s="23">
        <v>6.1934549966396117</v>
      </c>
      <c r="G1153" s="24">
        <f>E1153*F1153</f>
        <v>1.5483637491599029</v>
      </c>
    </row>
    <row r="1154" spans="1:8" ht="45">
      <c r="A1154" s="70" t="s">
        <v>1170</v>
      </c>
      <c r="B1154" s="21"/>
      <c r="C1154" s="20" t="s">
        <v>1169</v>
      </c>
      <c r="D1154" s="21" t="s">
        <v>0</v>
      </c>
      <c r="E1154" s="20">
        <v>2.5000000000000001E-5</v>
      </c>
      <c r="F1154" s="226">
        <v>1664.63</v>
      </c>
      <c r="G1154" s="24">
        <f>E1154*F1154</f>
        <v>4.1615750000000007E-2</v>
      </c>
    </row>
    <row r="1155" spans="1:8" ht="17.45" customHeight="1">
      <c r="A1155" s="25"/>
      <c r="B1155" s="21"/>
      <c r="C1155" s="20"/>
      <c r="D1155" s="21"/>
      <c r="E1155" s="20"/>
      <c r="F1155" s="20" t="s">
        <v>564</v>
      </c>
      <c r="G1155" s="27">
        <f>SUM(G1153:G1154)</f>
        <v>1.589979499159903</v>
      </c>
    </row>
    <row r="1156" spans="1:8" ht="30">
      <c r="A1156" s="25"/>
      <c r="B1156" s="21"/>
      <c r="C1156" s="20"/>
      <c r="D1156" s="21"/>
      <c r="E1156" s="20"/>
      <c r="F1156" s="20" t="s">
        <v>565</v>
      </c>
      <c r="G1156" s="28">
        <f>G1153*(H14-1)</f>
        <v>1.4466362508400972</v>
      </c>
    </row>
    <row r="1157" spans="1:8" ht="17.45" customHeight="1">
      <c r="A1157" s="25"/>
      <c r="B1157" s="21"/>
      <c r="C1157" s="20"/>
      <c r="D1157" s="21"/>
      <c r="E1157" s="20"/>
      <c r="F1157" s="20" t="s">
        <v>566</v>
      </c>
      <c r="G1157" s="28"/>
    </row>
    <row r="1158" spans="1:8" ht="17.45" customHeight="1">
      <c r="A1158" s="25"/>
      <c r="B1158" s="21"/>
      <c r="C1158" s="20"/>
      <c r="D1158" s="21"/>
      <c r="E1158" s="20"/>
      <c r="F1158" s="20" t="s">
        <v>567</v>
      </c>
      <c r="G1158" s="27">
        <f>SUM(G1155:G1157)</f>
        <v>3.0366157500000002</v>
      </c>
    </row>
    <row r="1159" spans="1:8" ht="17.45" customHeight="1">
      <c r="A1159" s="29"/>
      <c r="B1159" s="30"/>
      <c r="C1159" s="30"/>
      <c r="D1159" s="30"/>
      <c r="E1159" s="30"/>
      <c r="F1159" s="30"/>
      <c r="G1159" s="31"/>
      <c r="H1159" s="208" t="s">
        <v>747</v>
      </c>
    </row>
    <row r="1160" spans="1:8" ht="17.45" customHeight="1">
      <c r="A1160" s="33"/>
      <c r="B1160" s="33"/>
      <c r="C1160" s="33"/>
      <c r="D1160" s="47"/>
      <c r="E1160" s="16"/>
      <c r="F1160" s="16"/>
      <c r="G1160" s="17"/>
    </row>
    <row r="1161" spans="1:8" ht="17.45" customHeight="1">
      <c r="A1161" s="18"/>
      <c r="B1161" s="19"/>
      <c r="C1161" s="20"/>
      <c r="D1161" s="21"/>
      <c r="E1161" s="22"/>
      <c r="F1161" s="23"/>
      <c r="G1161" s="24">
        <f>E1161*F1161</f>
        <v>0</v>
      </c>
    </row>
    <row r="1162" spans="1:8" ht="17.45" customHeight="1">
      <c r="A1162" s="25"/>
      <c r="B1162" s="21"/>
      <c r="C1162" s="20"/>
      <c r="D1162" s="21"/>
      <c r="E1162" s="20"/>
      <c r="F1162" s="20"/>
      <c r="G1162" s="26"/>
    </row>
    <row r="1163" spans="1:8" ht="17.45" customHeight="1">
      <c r="A1163" s="25"/>
      <c r="B1163" s="21"/>
      <c r="C1163" s="20"/>
      <c r="D1163" s="21"/>
      <c r="E1163" s="20"/>
      <c r="F1163" s="20" t="s">
        <v>564</v>
      </c>
      <c r="G1163" s="27">
        <f>SUM(G1161:G1161)</f>
        <v>0</v>
      </c>
    </row>
    <row r="1164" spans="1:8" ht="17.45" customHeight="1">
      <c r="A1164" s="25"/>
      <c r="B1164" s="21"/>
      <c r="C1164" s="20"/>
      <c r="D1164" s="21"/>
      <c r="E1164" s="20"/>
      <c r="F1164" s="20" t="s">
        <v>565</v>
      </c>
      <c r="G1164" s="28">
        <f>(G1161)*0.9236</f>
        <v>0</v>
      </c>
    </row>
    <row r="1165" spans="1:8" ht="17.45" customHeight="1">
      <c r="A1165" s="25"/>
      <c r="B1165" s="21"/>
      <c r="C1165" s="20"/>
      <c r="D1165" s="21"/>
      <c r="E1165" s="20"/>
      <c r="F1165" s="20" t="s">
        <v>566</v>
      </c>
      <c r="G1165" s="28">
        <f>(G1164+G1163)*0.28</f>
        <v>0</v>
      </c>
    </row>
    <row r="1166" spans="1:8" ht="17.45" customHeight="1">
      <c r="A1166" s="25"/>
      <c r="B1166" s="21"/>
      <c r="C1166" s="20"/>
      <c r="D1166" s="21"/>
      <c r="E1166" s="20"/>
      <c r="F1166" s="20" t="s">
        <v>567</v>
      </c>
      <c r="G1166" s="27">
        <f>SUM(G1163:G1165)</f>
        <v>0</v>
      </c>
    </row>
    <row r="1167" spans="1:8" ht="17.45" customHeight="1">
      <c r="A1167" s="29"/>
      <c r="B1167" s="30"/>
      <c r="C1167" s="30"/>
      <c r="D1167" s="30"/>
      <c r="E1167" s="30"/>
      <c r="F1167" s="30"/>
      <c r="G1167" s="31"/>
    </row>
    <row r="1168" spans="1:8" ht="17.45" customHeight="1">
      <c r="A1168" s="33"/>
      <c r="B1168" s="33"/>
      <c r="C1168" s="33"/>
      <c r="D1168" s="47"/>
      <c r="E1168" s="16"/>
      <c r="F1168" s="16"/>
      <c r="G1168" s="17"/>
    </row>
    <row r="1169" spans="1:7" ht="17.45" customHeight="1">
      <c r="A1169" s="18"/>
      <c r="B1169" s="19"/>
      <c r="C1169" s="20"/>
      <c r="D1169" s="21"/>
      <c r="E1169" s="22"/>
      <c r="F1169" s="23"/>
      <c r="G1169" s="24">
        <f>E1169*F1169</f>
        <v>0</v>
      </c>
    </row>
    <row r="1170" spans="1:7" ht="17.45" customHeight="1">
      <c r="A1170" s="25"/>
      <c r="B1170" s="21"/>
      <c r="C1170" s="20"/>
      <c r="D1170" s="21"/>
      <c r="E1170" s="20"/>
      <c r="F1170" s="20"/>
      <c r="G1170" s="26"/>
    </row>
    <row r="1171" spans="1:7" ht="17.45" customHeight="1">
      <c r="A1171" s="25"/>
      <c r="B1171" s="21"/>
      <c r="C1171" s="20"/>
      <c r="D1171" s="21"/>
      <c r="E1171" s="20"/>
      <c r="F1171" s="20" t="s">
        <v>564</v>
      </c>
      <c r="G1171" s="27">
        <f>SUM(G1169:G1169)</f>
        <v>0</v>
      </c>
    </row>
    <row r="1172" spans="1:7" ht="17.45" customHeight="1">
      <c r="A1172" s="25"/>
      <c r="B1172" s="21"/>
      <c r="C1172" s="20"/>
      <c r="D1172" s="21"/>
      <c r="E1172" s="20"/>
      <c r="F1172" s="20" t="s">
        <v>565</v>
      </c>
      <c r="G1172" s="28">
        <f>(G1169)*0.9236</f>
        <v>0</v>
      </c>
    </row>
    <row r="1173" spans="1:7" ht="17.45" customHeight="1">
      <c r="A1173" s="25"/>
      <c r="B1173" s="21"/>
      <c r="C1173" s="20"/>
      <c r="D1173" s="21"/>
      <c r="E1173" s="20"/>
      <c r="F1173" s="20" t="s">
        <v>566</v>
      </c>
      <c r="G1173" s="28">
        <f>(G1172+G1171)*0.28</f>
        <v>0</v>
      </c>
    </row>
    <row r="1174" spans="1:7" ht="17.45" customHeight="1">
      <c r="A1174" s="25"/>
      <c r="B1174" s="21"/>
      <c r="C1174" s="20"/>
      <c r="D1174" s="21"/>
      <c r="E1174" s="20"/>
      <c r="F1174" s="20" t="s">
        <v>567</v>
      </c>
      <c r="G1174" s="27">
        <f>SUM(G1171:G1173)</f>
        <v>0</v>
      </c>
    </row>
    <row r="1175" spans="1:7" ht="17.45" customHeight="1">
      <c r="A1175" s="29"/>
      <c r="B1175" s="30"/>
      <c r="C1175" s="30"/>
      <c r="D1175" s="30"/>
      <c r="E1175" s="30"/>
      <c r="F1175" s="30"/>
      <c r="G1175" s="31"/>
    </row>
    <row r="1176" spans="1:7" ht="17.45" customHeight="1">
      <c r="A1176" s="33"/>
      <c r="B1176" s="33"/>
      <c r="C1176" s="33"/>
      <c r="D1176" s="47"/>
      <c r="E1176" s="16"/>
      <c r="F1176" s="16"/>
      <c r="G1176" s="17"/>
    </row>
    <row r="1177" spans="1:7" ht="17.45" customHeight="1">
      <c r="A1177" s="18"/>
      <c r="B1177" s="19"/>
      <c r="C1177" s="20"/>
      <c r="D1177" s="21"/>
      <c r="E1177" s="22"/>
      <c r="F1177" s="23"/>
      <c r="G1177" s="24">
        <f>E1177*F1177</f>
        <v>0</v>
      </c>
    </row>
    <row r="1178" spans="1:7" ht="17.45" customHeight="1">
      <c r="A1178" s="25"/>
      <c r="B1178" s="21"/>
      <c r="C1178" s="20"/>
      <c r="D1178" s="21"/>
      <c r="E1178" s="20"/>
      <c r="F1178" s="20"/>
      <c r="G1178" s="26"/>
    </row>
    <row r="1179" spans="1:7" ht="17.45" customHeight="1">
      <c r="A1179" s="25"/>
      <c r="B1179" s="21"/>
      <c r="C1179" s="20"/>
      <c r="D1179" s="21"/>
      <c r="E1179" s="20"/>
      <c r="F1179" s="20" t="s">
        <v>564</v>
      </c>
      <c r="G1179" s="27">
        <f>SUM(G1177:G1177)</f>
        <v>0</v>
      </c>
    </row>
    <row r="1180" spans="1:7" ht="17.45" customHeight="1">
      <c r="A1180" s="25"/>
      <c r="B1180" s="21"/>
      <c r="C1180" s="20"/>
      <c r="D1180" s="21"/>
      <c r="E1180" s="20"/>
      <c r="F1180" s="20" t="s">
        <v>565</v>
      </c>
      <c r="G1180" s="28">
        <f>(G1177)*0.9236</f>
        <v>0</v>
      </c>
    </row>
    <row r="1181" spans="1:7" ht="17.45" customHeight="1">
      <c r="A1181" s="25"/>
      <c r="B1181" s="21"/>
      <c r="C1181" s="20"/>
      <c r="D1181" s="21"/>
      <c r="E1181" s="20"/>
      <c r="F1181" s="20" t="s">
        <v>566</v>
      </c>
      <c r="G1181" s="28">
        <f>(G1180+G1179)*0.28</f>
        <v>0</v>
      </c>
    </row>
    <row r="1182" spans="1:7" ht="17.45" customHeight="1">
      <c r="A1182" s="25"/>
      <c r="B1182" s="21"/>
      <c r="C1182" s="20"/>
      <c r="D1182" s="21"/>
      <c r="E1182" s="20"/>
      <c r="F1182" s="20" t="s">
        <v>567</v>
      </c>
      <c r="G1182" s="27">
        <f>SUM(G1179:G1181)</f>
        <v>0</v>
      </c>
    </row>
    <row r="1183" spans="1:7" ht="17.45" customHeight="1">
      <c r="A1183" s="29"/>
      <c r="B1183" s="30"/>
      <c r="C1183" s="30"/>
      <c r="D1183" s="30"/>
      <c r="E1183" s="30"/>
      <c r="F1183" s="30"/>
      <c r="G1183" s="31"/>
    </row>
    <row r="1184" spans="1:7" ht="17.45" customHeight="1">
      <c r="A1184" s="33"/>
      <c r="B1184" s="33"/>
      <c r="C1184" s="33"/>
      <c r="D1184" s="47"/>
      <c r="E1184" s="16"/>
      <c r="F1184" s="16"/>
      <c r="G1184" s="17"/>
    </row>
    <row r="1185" spans="1:7" ht="17.45" customHeight="1">
      <c r="A1185" s="18"/>
      <c r="B1185" s="19"/>
      <c r="C1185" s="20"/>
      <c r="D1185" s="21"/>
      <c r="E1185" s="22"/>
      <c r="F1185" s="23"/>
      <c r="G1185" s="24">
        <f>E1185*F1185</f>
        <v>0</v>
      </c>
    </row>
    <row r="1186" spans="1:7" ht="17.45" customHeight="1">
      <c r="A1186" s="25"/>
      <c r="B1186" s="21"/>
      <c r="C1186" s="20"/>
      <c r="D1186" s="21"/>
      <c r="E1186" s="20"/>
      <c r="F1186" s="20"/>
      <c r="G1186" s="26"/>
    </row>
    <row r="1187" spans="1:7" ht="17.45" customHeight="1">
      <c r="A1187" s="25"/>
      <c r="B1187" s="21"/>
      <c r="C1187" s="20"/>
      <c r="D1187" s="21"/>
      <c r="E1187" s="20"/>
      <c r="F1187" s="20" t="s">
        <v>564</v>
      </c>
      <c r="G1187" s="27">
        <f>SUM(G1185:G1185)</f>
        <v>0</v>
      </c>
    </row>
    <row r="1188" spans="1:7" ht="17.45" customHeight="1">
      <c r="A1188" s="25"/>
      <c r="B1188" s="21"/>
      <c r="C1188" s="20"/>
      <c r="D1188" s="21"/>
      <c r="E1188" s="20"/>
      <c r="F1188" s="20" t="s">
        <v>565</v>
      </c>
      <c r="G1188" s="28">
        <f>(G1185)*0.9236</f>
        <v>0</v>
      </c>
    </row>
    <row r="1189" spans="1:7" ht="17.45" customHeight="1">
      <c r="A1189" s="25"/>
      <c r="B1189" s="21"/>
      <c r="C1189" s="20"/>
      <c r="D1189" s="21"/>
      <c r="E1189" s="20"/>
      <c r="F1189" s="20" t="s">
        <v>566</v>
      </c>
      <c r="G1189" s="28">
        <f>(G1188+G1187)*0.28</f>
        <v>0</v>
      </c>
    </row>
    <row r="1190" spans="1:7" ht="17.45" customHeight="1">
      <c r="A1190" s="25"/>
      <c r="B1190" s="21"/>
      <c r="C1190" s="20"/>
      <c r="D1190" s="21"/>
      <c r="E1190" s="20"/>
      <c r="F1190" s="20" t="s">
        <v>567</v>
      </c>
      <c r="G1190" s="27">
        <f>SUM(G1187:G1189)</f>
        <v>0</v>
      </c>
    </row>
    <row r="1191" spans="1:7" ht="17.45" customHeight="1">
      <c r="A1191" s="29"/>
      <c r="B1191" s="30"/>
      <c r="C1191" s="30"/>
      <c r="D1191" s="30"/>
      <c r="E1191" s="30"/>
      <c r="F1191" s="30"/>
      <c r="G1191" s="31"/>
    </row>
    <row r="1192" spans="1:7" ht="17.45" customHeight="1">
      <c r="A1192" s="33"/>
      <c r="B1192" s="33"/>
      <c r="C1192" s="33"/>
      <c r="D1192" s="47"/>
      <c r="E1192" s="16"/>
      <c r="F1192" s="16"/>
      <c r="G1192" s="17"/>
    </row>
    <row r="1193" spans="1:7" ht="17.45" customHeight="1">
      <c r="A1193" s="18"/>
      <c r="B1193" s="19"/>
      <c r="C1193" s="20"/>
      <c r="D1193" s="21"/>
      <c r="E1193" s="22"/>
      <c r="F1193" s="23"/>
      <c r="G1193" s="24">
        <f>E1193*F1193</f>
        <v>0</v>
      </c>
    </row>
    <row r="1194" spans="1:7" ht="17.45" customHeight="1">
      <c r="A1194" s="25"/>
      <c r="B1194" s="21"/>
      <c r="C1194" s="20"/>
      <c r="D1194" s="21"/>
      <c r="E1194" s="20"/>
      <c r="F1194" s="20"/>
      <c r="G1194" s="26"/>
    </row>
    <row r="1195" spans="1:7" ht="17.45" customHeight="1">
      <c r="A1195" s="25"/>
      <c r="B1195" s="21"/>
      <c r="C1195" s="20"/>
      <c r="D1195" s="21"/>
      <c r="E1195" s="20"/>
      <c r="F1195" s="20" t="s">
        <v>564</v>
      </c>
      <c r="G1195" s="27">
        <f>SUM(G1193:G1193)</f>
        <v>0</v>
      </c>
    </row>
    <row r="1196" spans="1:7" ht="17.45" customHeight="1">
      <c r="A1196" s="25"/>
      <c r="B1196" s="21"/>
      <c r="C1196" s="20"/>
      <c r="D1196" s="21"/>
      <c r="E1196" s="20"/>
      <c r="F1196" s="20" t="s">
        <v>565</v>
      </c>
      <c r="G1196" s="28">
        <f>(G1193)*0.9236</f>
        <v>0</v>
      </c>
    </row>
    <row r="1197" spans="1:7" ht="17.45" customHeight="1">
      <c r="A1197" s="25"/>
      <c r="B1197" s="21"/>
      <c r="C1197" s="20"/>
      <c r="D1197" s="21"/>
      <c r="E1197" s="20"/>
      <c r="F1197" s="20" t="s">
        <v>566</v>
      </c>
      <c r="G1197" s="28">
        <f>(G1196+G1195)*0.28</f>
        <v>0</v>
      </c>
    </row>
    <row r="1198" spans="1:7" ht="17.45" customHeight="1">
      <c r="A1198" s="25"/>
      <c r="B1198" s="21"/>
      <c r="C1198" s="20"/>
      <c r="D1198" s="21"/>
      <c r="E1198" s="20"/>
      <c r="F1198" s="20" t="s">
        <v>567</v>
      </c>
      <c r="G1198" s="27">
        <f>SUM(G1195:G1197)</f>
        <v>0</v>
      </c>
    </row>
    <row r="1199" spans="1:7" ht="17.45" customHeight="1">
      <c r="A1199" s="29"/>
      <c r="B1199" s="30"/>
      <c r="C1199" s="30"/>
      <c r="D1199" s="30"/>
      <c r="E1199" s="30"/>
      <c r="F1199" s="30"/>
      <c r="G1199" s="31"/>
    </row>
    <row r="1200" spans="1:7" ht="17.45" customHeight="1">
      <c r="A1200" s="33"/>
      <c r="B1200" s="33"/>
      <c r="C1200" s="33"/>
      <c r="D1200" s="47"/>
      <c r="E1200" s="16"/>
      <c r="F1200" s="16"/>
      <c r="G1200" s="17"/>
    </row>
    <row r="1201" spans="1:7" ht="17.45" customHeight="1">
      <c r="A1201" s="18"/>
      <c r="B1201" s="19"/>
      <c r="C1201" s="20"/>
      <c r="D1201" s="21"/>
      <c r="E1201" s="22"/>
      <c r="F1201" s="23"/>
      <c r="G1201" s="24">
        <f>E1201*F1201</f>
        <v>0</v>
      </c>
    </row>
    <row r="1202" spans="1:7" ht="17.45" customHeight="1">
      <c r="A1202" s="25"/>
      <c r="B1202" s="21"/>
      <c r="C1202" s="20"/>
      <c r="D1202" s="21"/>
      <c r="E1202" s="20"/>
      <c r="F1202" s="20"/>
      <c r="G1202" s="26"/>
    </row>
    <row r="1203" spans="1:7" ht="17.45" customHeight="1">
      <c r="A1203" s="25"/>
      <c r="B1203" s="21"/>
      <c r="C1203" s="20"/>
      <c r="D1203" s="21"/>
      <c r="E1203" s="20"/>
      <c r="F1203" s="20" t="s">
        <v>564</v>
      </c>
      <c r="G1203" s="27">
        <f>SUM(G1201:G1201)</f>
        <v>0</v>
      </c>
    </row>
    <row r="1204" spans="1:7" ht="17.45" customHeight="1">
      <c r="A1204" s="25"/>
      <c r="B1204" s="21"/>
      <c r="C1204" s="20"/>
      <c r="D1204" s="21"/>
      <c r="E1204" s="20"/>
      <c r="F1204" s="20" t="s">
        <v>565</v>
      </c>
      <c r="G1204" s="28">
        <f>(G1201)*0.9236</f>
        <v>0</v>
      </c>
    </row>
    <row r="1205" spans="1:7" ht="17.45" customHeight="1">
      <c r="A1205" s="25"/>
      <c r="B1205" s="21"/>
      <c r="C1205" s="20"/>
      <c r="D1205" s="21"/>
      <c r="E1205" s="20"/>
      <c r="F1205" s="20" t="s">
        <v>566</v>
      </c>
      <c r="G1205" s="28">
        <f>(G1204+G1203)*0.28</f>
        <v>0</v>
      </c>
    </row>
    <row r="1206" spans="1:7" ht="17.45" customHeight="1">
      <c r="A1206" s="25"/>
      <c r="B1206" s="21"/>
      <c r="C1206" s="20"/>
      <c r="D1206" s="21"/>
      <c r="E1206" s="20"/>
      <c r="F1206" s="20" t="s">
        <v>567</v>
      </c>
      <c r="G1206" s="27">
        <f>SUM(G1203:G1205)</f>
        <v>0</v>
      </c>
    </row>
    <row r="1207" spans="1:7" ht="17.45" customHeight="1">
      <c r="A1207" s="29"/>
      <c r="B1207" s="30"/>
      <c r="C1207" s="30"/>
      <c r="D1207" s="30"/>
      <c r="E1207" s="30"/>
      <c r="F1207" s="30"/>
      <c r="G1207" s="31"/>
    </row>
    <row r="1208" spans="1:7" ht="17.45" customHeight="1">
      <c r="A1208" s="33"/>
      <c r="B1208" s="33"/>
      <c r="C1208" s="33"/>
      <c r="D1208" s="47"/>
      <c r="E1208" s="16"/>
      <c r="F1208" s="16"/>
      <c r="G1208" s="17"/>
    </row>
    <row r="1209" spans="1:7" ht="17.45" customHeight="1">
      <c r="A1209" s="18"/>
      <c r="B1209" s="19"/>
      <c r="C1209" s="20"/>
      <c r="D1209" s="21"/>
      <c r="E1209" s="22"/>
      <c r="F1209" s="23"/>
      <c r="G1209" s="24">
        <f>E1209*F1209</f>
        <v>0</v>
      </c>
    </row>
    <row r="1210" spans="1:7" ht="17.45" customHeight="1">
      <c r="A1210" s="25"/>
      <c r="B1210" s="21"/>
      <c r="C1210" s="20"/>
      <c r="D1210" s="21"/>
      <c r="E1210" s="20"/>
      <c r="F1210" s="20"/>
      <c r="G1210" s="26"/>
    </row>
    <row r="1211" spans="1:7" ht="17.45" customHeight="1">
      <c r="A1211" s="25"/>
      <c r="B1211" s="21"/>
      <c r="C1211" s="20"/>
      <c r="D1211" s="21"/>
      <c r="E1211" s="20"/>
      <c r="F1211" s="20" t="s">
        <v>564</v>
      </c>
      <c r="G1211" s="27">
        <f>SUM(G1209:G1209)</f>
        <v>0</v>
      </c>
    </row>
    <row r="1212" spans="1:7" ht="17.45" customHeight="1">
      <c r="A1212" s="25"/>
      <c r="B1212" s="21"/>
      <c r="C1212" s="20"/>
      <c r="D1212" s="21"/>
      <c r="E1212" s="20"/>
      <c r="F1212" s="20" t="s">
        <v>565</v>
      </c>
      <c r="G1212" s="28">
        <f>(G1209)*0.9236</f>
        <v>0</v>
      </c>
    </row>
    <row r="1213" spans="1:7" ht="17.45" customHeight="1">
      <c r="A1213" s="25"/>
      <c r="B1213" s="21"/>
      <c r="C1213" s="20"/>
      <c r="D1213" s="21"/>
      <c r="E1213" s="20"/>
      <c r="F1213" s="20" t="s">
        <v>566</v>
      </c>
      <c r="G1213" s="28">
        <f>(G1212+G1211)*0.28</f>
        <v>0</v>
      </c>
    </row>
    <row r="1214" spans="1:7" ht="17.45" customHeight="1">
      <c r="A1214" s="25"/>
      <c r="B1214" s="21"/>
      <c r="C1214" s="20"/>
      <c r="D1214" s="21"/>
      <c r="E1214" s="20"/>
      <c r="F1214" s="20" t="s">
        <v>567</v>
      </c>
      <c r="G1214" s="27">
        <f>SUM(G1211:G1213)</f>
        <v>0</v>
      </c>
    </row>
    <row r="1215" spans="1:7" ht="17.45" customHeight="1">
      <c r="A1215" s="29"/>
      <c r="B1215" s="30"/>
      <c r="C1215" s="30"/>
      <c r="D1215" s="30"/>
      <c r="E1215" s="30"/>
      <c r="F1215" s="30"/>
      <c r="G1215" s="31"/>
    </row>
    <row r="1216" spans="1:7" ht="17.45" customHeight="1">
      <c r="A1216" s="33"/>
      <c r="B1216" s="33"/>
      <c r="C1216" s="33"/>
      <c r="D1216" s="47"/>
      <c r="E1216" s="16"/>
      <c r="F1216" s="16"/>
      <c r="G1216" s="17"/>
    </row>
    <row r="1217" spans="1:7" ht="17.45" customHeight="1">
      <c r="A1217" s="18"/>
      <c r="B1217" s="19"/>
      <c r="C1217" s="20"/>
      <c r="D1217" s="21"/>
      <c r="E1217" s="22"/>
      <c r="F1217" s="23"/>
      <c r="G1217" s="24">
        <f>E1217*F1217</f>
        <v>0</v>
      </c>
    </row>
    <row r="1218" spans="1:7" ht="17.45" customHeight="1">
      <c r="A1218" s="25"/>
      <c r="B1218" s="21"/>
      <c r="C1218" s="20"/>
      <c r="D1218" s="21"/>
      <c r="E1218" s="20"/>
      <c r="F1218" s="20"/>
      <c r="G1218" s="26"/>
    </row>
    <row r="1219" spans="1:7" ht="17.45" customHeight="1">
      <c r="A1219" s="25"/>
      <c r="B1219" s="21"/>
      <c r="C1219" s="20"/>
      <c r="D1219" s="21"/>
      <c r="E1219" s="20"/>
      <c r="F1219" s="20" t="s">
        <v>564</v>
      </c>
      <c r="G1219" s="27">
        <f>SUM(G1217:G1217)</f>
        <v>0</v>
      </c>
    </row>
    <row r="1220" spans="1:7" ht="17.45" customHeight="1">
      <c r="A1220" s="25"/>
      <c r="B1220" s="21"/>
      <c r="C1220" s="20"/>
      <c r="D1220" s="21"/>
      <c r="E1220" s="20"/>
      <c r="F1220" s="20" t="s">
        <v>565</v>
      </c>
      <c r="G1220" s="28">
        <f>(G1217)*0.9236</f>
        <v>0</v>
      </c>
    </row>
    <row r="1221" spans="1:7" ht="17.45" customHeight="1">
      <c r="A1221" s="25"/>
      <c r="B1221" s="21"/>
      <c r="C1221" s="20"/>
      <c r="D1221" s="21"/>
      <c r="E1221" s="20"/>
      <c r="F1221" s="20" t="s">
        <v>566</v>
      </c>
      <c r="G1221" s="28">
        <f>(G1220+G1219)*0.28</f>
        <v>0</v>
      </c>
    </row>
    <row r="1222" spans="1:7" ht="17.45" customHeight="1">
      <c r="A1222" s="25"/>
      <c r="B1222" s="21"/>
      <c r="C1222" s="20"/>
      <c r="D1222" s="21"/>
      <c r="E1222" s="20"/>
      <c r="F1222" s="20" t="s">
        <v>567</v>
      </c>
      <c r="G1222" s="27">
        <f>SUM(G1219:G1221)</f>
        <v>0</v>
      </c>
    </row>
    <row r="1223" spans="1:7" ht="17.45" customHeight="1">
      <c r="A1223" s="29"/>
      <c r="B1223" s="30"/>
      <c r="C1223" s="30"/>
      <c r="D1223" s="30"/>
      <c r="E1223" s="30"/>
      <c r="F1223" s="30"/>
      <c r="G1223" s="31"/>
    </row>
    <row r="1224" spans="1:7" ht="17.45" customHeight="1">
      <c r="A1224" s="33"/>
      <c r="B1224" s="33"/>
      <c r="C1224" s="33"/>
      <c r="D1224" s="47"/>
      <c r="E1224" s="16"/>
      <c r="F1224" s="16"/>
      <c r="G1224" s="17"/>
    </row>
    <row r="1225" spans="1:7" ht="17.45" customHeight="1">
      <c r="A1225" s="18"/>
      <c r="B1225" s="19"/>
      <c r="C1225" s="20"/>
      <c r="D1225" s="21"/>
      <c r="E1225" s="22"/>
      <c r="F1225" s="23"/>
      <c r="G1225" s="24">
        <f>E1225*F1225</f>
        <v>0</v>
      </c>
    </row>
    <row r="1226" spans="1:7" ht="17.45" customHeight="1">
      <c r="A1226" s="25"/>
      <c r="B1226" s="21"/>
      <c r="C1226" s="20"/>
      <c r="D1226" s="21"/>
      <c r="E1226" s="20"/>
      <c r="F1226" s="20"/>
      <c r="G1226" s="26"/>
    </row>
    <row r="1227" spans="1:7" ht="17.45" customHeight="1">
      <c r="A1227" s="25"/>
      <c r="B1227" s="21"/>
      <c r="C1227" s="20"/>
      <c r="D1227" s="21"/>
      <c r="E1227" s="20"/>
      <c r="F1227" s="20" t="s">
        <v>564</v>
      </c>
      <c r="G1227" s="27">
        <f>SUM(G1225:G1225)</f>
        <v>0</v>
      </c>
    </row>
    <row r="1228" spans="1:7" ht="17.45" customHeight="1">
      <c r="A1228" s="25"/>
      <c r="B1228" s="21"/>
      <c r="C1228" s="20"/>
      <c r="D1228" s="21"/>
      <c r="E1228" s="20"/>
      <c r="F1228" s="20" t="s">
        <v>565</v>
      </c>
      <c r="G1228" s="28">
        <f>(G1225)*0.9236</f>
        <v>0</v>
      </c>
    </row>
    <row r="1229" spans="1:7" ht="17.45" customHeight="1">
      <c r="A1229" s="25"/>
      <c r="B1229" s="21"/>
      <c r="C1229" s="20"/>
      <c r="D1229" s="21"/>
      <c r="E1229" s="20"/>
      <c r="F1229" s="20" t="s">
        <v>566</v>
      </c>
      <c r="G1229" s="28">
        <f>(G1228+G1227)*0.28</f>
        <v>0</v>
      </c>
    </row>
    <row r="1230" spans="1:7" ht="17.45" customHeight="1">
      <c r="A1230" s="25"/>
      <c r="B1230" s="21"/>
      <c r="C1230" s="20"/>
      <c r="D1230" s="21"/>
      <c r="E1230" s="20"/>
      <c r="F1230" s="20" t="s">
        <v>567</v>
      </c>
      <c r="G1230" s="27">
        <f>SUM(G1227:G1229)</f>
        <v>0</v>
      </c>
    </row>
    <row r="1231" spans="1:7" ht="17.45" customHeight="1">
      <c r="A1231" s="29"/>
      <c r="B1231" s="30"/>
      <c r="C1231" s="30"/>
      <c r="D1231" s="30"/>
      <c r="E1231" s="30"/>
      <c r="F1231" s="30"/>
      <c r="G1231" s="31"/>
    </row>
    <row r="1232" spans="1:7" ht="17.45" customHeight="1">
      <c r="A1232" s="33"/>
      <c r="B1232" s="33"/>
      <c r="C1232" s="33"/>
      <c r="D1232" s="47"/>
      <c r="E1232" s="16"/>
      <c r="F1232" s="16"/>
      <c r="G1232" s="17"/>
    </row>
    <row r="1233" spans="1:7" ht="17.45" customHeight="1">
      <c r="A1233" s="18"/>
      <c r="B1233" s="19"/>
      <c r="C1233" s="20"/>
      <c r="D1233" s="21"/>
      <c r="E1233" s="22"/>
      <c r="F1233" s="23"/>
      <c r="G1233" s="24">
        <f>E1233*F1233</f>
        <v>0</v>
      </c>
    </row>
    <row r="1234" spans="1:7" ht="17.45" customHeight="1">
      <c r="A1234" s="25"/>
      <c r="B1234" s="21"/>
      <c r="C1234" s="20"/>
      <c r="D1234" s="21"/>
      <c r="E1234" s="20"/>
      <c r="F1234" s="20"/>
      <c r="G1234" s="26"/>
    </row>
    <row r="1235" spans="1:7" ht="17.45" customHeight="1">
      <c r="A1235" s="25"/>
      <c r="B1235" s="21"/>
      <c r="C1235" s="20"/>
      <c r="D1235" s="21"/>
      <c r="E1235" s="20"/>
      <c r="F1235" s="20" t="s">
        <v>564</v>
      </c>
      <c r="G1235" s="27">
        <f>SUM(G1233:G1233)</f>
        <v>0</v>
      </c>
    </row>
    <row r="1236" spans="1:7" ht="17.45" customHeight="1">
      <c r="A1236" s="25"/>
      <c r="B1236" s="21"/>
      <c r="C1236" s="20"/>
      <c r="D1236" s="21"/>
      <c r="E1236" s="20"/>
      <c r="F1236" s="20" t="s">
        <v>565</v>
      </c>
      <c r="G1236" s="28">
        <f>(G1233)*0.9236</f>
        <v>0</v>
      </c>
    </row>
    <row r="1237" spans="1:7" ht="17.45" customHeight="1">
      <c r="A1237" s="25"/>
      <c r="B1237" s="21"/>
      <c r="C1237" s="20"/>
      <c r="D1237" s="21"/>
      <c r="E1237" s="20"/>
      <c r="F1237" s="20" t="s">
        <v>566</v>
      </c>
      <c r="G1237" s="28">
        <f>(G1236+G1235)*0.28</f>
        <v>0</v>
      </c>
    </row>
    <row r="1238" spans="1:7" ht="17.45" customHeight="1">
      <c r="A1238" s="25"/>
      <c r="B1238" s="21"/>
      <c r="C1238" s="20"/>
      <c r="D1238" s="21"/>
      <c r="E1238" s="20"/>
      <c r="F1238" s="20" t="s">
        <v>567</v>
      </c>
      <c r="G1238" s="27">
        <f>SUM(G1235:G1237)</f>
        <v>0</v>
      </c>
    </row>
    <row r="1239" spans="1:7" ht="17.45" customHeight="1">
      <c r="A1239" s="29"/>
      <c r="B1239" s="30"/>
      <c r="C1239" s="30"/>
      <c r="D1239" s="30"/>
      <c r="E1239" s="30"/>
      <c r="F1239" s="30"/>
      <c r="G1239" s="31"/>
    </row>
    <row r="1240" spans="1:7" ht="17.45" customHeight="1">
      <c r="A1240" s="33"/>
      <c r="B1240" s="33"/>
      <c r="C1240" s="33"/>
      <c r="D1240" s="47"/>
      <c r="E1240" s="16"/>
      <c r="F1240" s="16"/>
      <c r="G1240" s="17"/>
    </row>
    <row r="1241" spans="1:7" ht="17.45" customHeight="1">
      <c r="A1241" s="18"/>
      <c r="B1241" s="19"/>
      <c r="C1241" s="20"/>
      <c r="D1241" s="21"/>
      <c r="E1241" s="22"/>
      <c r="F1241" s="23"/>
      <c r="G1241" s="24">
        <f>E1241*F1241</f>
        <v>0</v>
      </c>
    </row>
    <row r="1242" spans="1:7" ht="17.45" customHeight="1">
      <c r="A1242" s="25"/>
      <c r="B1242" s="21"/>
      <c r="C1242" s="20"/>
      <c r="D1242" s="21"/>
      <c r="E1242" s="20"/>
      <c r="F1242" s="20"/>
      <c r="G1242" s="26"/>
    </row>
    <row r="1243" spans="1:7" ht="17.45" customHeight="1">
      <c r="A1243" s="25"/>
      <c r="B1243" s="21"/>
      <c r="C1243" s="20"/>
      <c r="D1243" s="21"/>
      <c r="E1243" s="20"/>
      <c r="F1243" s="20" t="s">
        <v>564</v>
      </c>
      <c r="G1243" s="27">
        <f>SUM(G1241:G1241)</f>
        <v>0</v>
      </c>
    </row>
    <row r="1244" spans="1:7" ht="17.45" customHeight="1">
      <c r="A1244" s="25"/>
      <c r="B1244" s="21"/>
      <c r="C1244" s="20"/>
      <c r="D1244" s="21"/>
      <c r="E1244" s="20"/>
      <c r="F1244" s="20" t="s">
        <v>565</v>
      </c>
      <c r="G1244" s="28">
        <f>(G1241)*0.9236</f>
        <v>0</v>
      </c>
    </row>
    <row r="1245" spans="1:7" ht="17.45" customHeight="1">
      <c r="A1245" s="25"/>
      <c r="B1245" s="21"/>
      <c r="C1245" s="20"/>
      <c r="D1245" s="21"/>
      <c r="E1245" s="20"/>
      <c r="F1245" s="20" t="s">
        <v>566</v>
      </c>
      <c r="G1245" s="28">
        <f>(G1244+G1243)*0.28</f>
        <v>0</v>
      </c>
    </row>
    <row r="1246" spans="1:7" ht="17.45" customHeight="1">
      <c r="A1246" s="25"/>
      <c r="B1246" s="21"/>
      <c r="C1246" s="20"/>
      <c r="D1246" s="21"/>
      <c r="E1246" s="20"/>
      <c r="F1246" s="20" t="s">
        <v>567</v>
      </c>
      <c r="G1246" s="27">
        <f>SUM(G1243:G1245)</f>
        <v>0</v>
      </c>
    </row>
    <row r="1247" spans="1:7" ht="17.45" customHeight="1">
      <c r="A1247" s="29"/>
      <c r="B1247" s="30"/>
      <c r="C1247" s="30"/>
      <c r="D1247" s="30"/>
      <c r="E1247" s="30"/>
      <c r="F1247" s="30"/>
      <c r="G1247" s="31"/>
    </row>
    <row r="1248" spans="1:7" ht="17.45" customHeight="1">
      <c r="A1248" s="33"/>
      <c r="B1248" s="33"/>
      <c r="C1248" s="33"/>
      <c r="D1248" s="47"/>
      <c r="E1248" s="16"/>
      <c r="F1248" s="16"/>
      <c r="G1248" s="17"/>
    </row>
    <row r="1249" spans="1:7" ht="17.45" customHeight="1">
      <c r="A1249" s="18"/>
      <c r="B1249" s="19"/>
      <c r="C1249" s="20"/>
      <c r="D1249" s="21"/>
      <c r="E1249" s="22"/>
      <c r="F1249" s="23"/>
      <c r="G1249" s="24">
        <f>E1249*F1249</f>
        <v>0</v>
      </c>
    </row>
    <row r="1250" spans="1:7" ht="17.45" customHeight="1">
      <c r="A1250" s="25"/>
      <c r="B1250" s="21"/>
      <c r="C1250" s="20"/>
      <c r="D1250" s="21"/>
      <c r="E1250" s="20"/>
      <c r="F1250" s="20"/>
      <c r="G1250" s="26"/>
    </row>
    <row r="1251" spans="1:7" ht="17.45" customHeight="1">
      <c r="A1251" s="25"/>
      <c r="B1251" s="21"/>
      <c r="C1251" s="20"/>
      <c r="D1251" s="21"/>
      <c r="E1251" s="20"/>
      <c r="F1251" s="20" t="s">
        <v>564</v>
      </c>
      <c r="G1251" s="27">
        <f>SUM(G1249:G1249)</f>
        <v>0</v>
      </c>
    </row>
    <row r="1252" spans="1:7" ht="17.45" customHeight="1">
      <c r="A1252" s="25"/>
      <c r="B1252" s="21"/>
      <c r="C1252" s="20"/>
      <c r="D1252" s="21"/>
      <c r="E1252" s="20"/>
      <c r="F1252" s="20" t="s">
        <v>565</v>
      </c>
      <c r="G1252" s="28">
        <f>(G1249)*0.9236</f>
        <v>0</v>
      </c>
    </row>
    <row r="1253" spans="1:7" ht="17.45" customHeight="1">
      <c r="A1253" s="25"/>
      <c r="B1253" s="21"/>
      <c r="C1253" s="20"/>
      <c r="D1253" s="21"/>
      <c r="E1253" s="20"/>
      <c r="F1253" s="20" t="s">
        <v>566</v>
      </c>
      <c r="G1253" s="28">
        <f>(G1252+G1251)*0.28</f>
        <v>0</v>
      </c>
    </row>
    <row r="1254" spans="1:7" ht="17.45" customHeight="1">
      <c r="A1254" s="25"/>
      <c r="B1254" s="21"/>
      <c r="C1254" s="20"/>
      <c r="D1254" s="21"/>
      <c r="E1254" s="20"/>
      <c r="F1254" s="20" t="s">
        <v>567</v>
      </c>
      <c r="G1254" s="27">
        <f>SUM(G1251:G1253)</f>
        <v>0</v>
      </c>
    </row>
    <row r="1255" spans="1:7" ht="17.45" customHeight="1">
      <c r="A1255" s="29"/>
      <c r="B1255" s="30"/>
      <c r="C1255" s="30"/>
      <c r="D1255" s="30"/>
      <c r="E1255" s="30"/>
      <c r="F1255" s="30"/>
      <c r="G1255" s="31"/>
    </row>
    <row r="1256" spans="1:7" ht="17.45" customHeight="1">
      <c r="A1256" s="33"/>
      <c r="B1256" s="33"/>
      <c r="C1256" s="33"/>
      <c r="D1256" s="47"/>
      <c r="E1256" s="16"/>
      <c r="F1256" s="16"/>
      <c r="G1256" s="17"/>
    </row>
    <row r="1257" spans="1:7" ht="17.45" customHeight="1">
      <c r="A1257" s="18"/>
      <c r="B1257" s="19"/>
      <c r="C1257" s="20"/>
      <c r="D1257" s="21"/>
      <c r="E1257" s="22"/>
      <c r="F1257" s="23"/>
      <c r="G1257" s="24">
        <f>E1257*F1257</f>
        <v>0</v>
      </c>
    </row>
    <row r="1258" spans="1:7" ht="17.45" customHeight="1">
      <c r="A1258" s="25"/>
      <c r="B1258" s="21"/>
      <c r="C1258" s="20"/>
      <c r="D1258" s="21"/>
      <c r="E1258" s="20"/>
      <c r="F1258" s="20"/>
      <c r="G1258" s="26"/>
    </row>
    <row r="1259" spans="1:7" ht="17.45" customHeight="1">
      <c r="A1259" s="25"/>
      <c r="B1259" s="21"/>
      <c r="C1259" s="20"/>
      <c r="D1259" s="21"/>
      <c r="E1259" s="20"/>
      <c r="F1259" s="20" t="s">
        <v>564</v>
      </c>
      <c r="G1259" s="27">
        <f>SUM(G1257:G1257)</f>
        <v>0</v>
      </c>
    </row>
    <row r="1260" spans="1:7" ht="17.45" customHeight="1">
      <c r="A1260" s="25"/>
      <c r="B1260" s="21"/>
      <c r="C1260" s="20"/>
      <c r="D1260" s="21"/>
      <c r="E1260" s="20"/>
      <c r="F1260" s="20" t="s">
        <v>565</v>
      </c>
      <c r="G1260" s="28">
        <f>(G1257)*0.9236</f>
        <v>0</v>
      </c>
    </row>
    <row r="1261" spans="1:7" ht="17.45" customHeight="1">
      <c r="A1261" s="25"/>
      <c r="B1261" s="21"/>
      <c r="C1261" s="20"/>
      <c r="D1261" s="21"/>
      <c r="E1261" s="20"/>
      <c r="F1261" s="20" t="s">
        <v>566</v>
      </c>
      <c r="G1261" s="28">
        <f>(G1260+G1259)*0.28</f>
        <v>0</v>
      </c>
    </row>
    <row r="1262" spans="1:7" ht="17.45" customHeight="1">
      <c r="A1262" s="25"/>
      <c r="B1262" s="21"/>
      <c r="C1262" s="20"/>
      <c r="D1262" s="21"/>
      <c r="E1262" s="20"/>
      <c r="F1262" s="20" t="s">
        <v>567</v>
      </c>
      <c r="G1262" s="27">
        <f>SUM(G1259:G1261)</f>
        <v>0</v>
      </c>
    </row>
    <row r="1263" spans="1:7" ht="17.45" customHeight="1">
      <c r="A1263" s="29"/>
      <c r="B1263" s="30"/>
      <c r="C1263" s="30"/>
      <c r="D1263" s="30"/>
      <c r="E1263" s="30"/>
      <c r="F1263" s="30"/>
      <c r="G1263" s="31"/>
    </row>
    <row r="1264" spans="1:7" ht="17.45" customHeight="1">
      <c r="A1264" s="33"/>
      <c r="B1264" s="33"/>
      <c r="C1264" s="33"/>
      <c r="D1264" s="47"/>
      <c r="E1264" s="16"/>
      <c r="F1264" s="16"/>
      <c r="G1264" s="17"/>
    </row>
    <row r="1265" spans="1:7" ht="17.45" customHeight="1">
      <c r="A1265" s="18"/>
      <c r="B1265" s="19"/>
      <c r="C1265" s="20"/>
      <c r="D1265" s="21"/>
      <c r="E1265" s="22"/>
      <c r="F1265" s="23"/>
      <c r="G1265" s="24">
        <f>E1265*F1265</f>
        <v>0</v>
      </c>
    </row>
    <row r="1266" spans="1:7" ht="17.45" customHeight="1">
      <c r="A1266" s="25"/>
      <c r="B1266" s="21"/>
      <c r="C1266" s="20"/>
      <c r="D1266" s="21"/>
      <c r="E1266" s="20"/>
      <c r="F1266" s="20"/>
      <c r="G1266" s="26"/>
    </row>
    <row r="1267" spans="1:7" ht="17.45" customHeight="1">
      <c r="A1267" s="25"/>
      <c r="B1267" s="21"/>
      <c r="C1267" s="20"/>
      <c r="D1267" s="21"/>
      <c r="E1267" s="20"/>
      <c r="F1267" s="20" t="s">
        <v>564</v>
      </c>
      <c r="G1267" s="27">
        <f>SUM(G1265:G1265)</f>
        <v>0</v>
      </c>
    </row>
    <row r="1268" spans="1:7" ht="17.45" customHeight="1">
      <c r="A1268" s="25"/>
      <c r="B1268" s="21"/>
      <c r="C1268" s="20"/>
      <c r="D1268" s="21"/>
      <c r="E1268" s="20"/>
      <c r="F1268" s="20" t="s">
        <v>565</v>
      </c>
      <c r="G1268" s="28">
        <f>(G1265)*0.9236</f>
        <v>0</v>
      </c>
    </row>
    <row r="1269" spans="1:7" ht="17.45" customHeight="1">
      <c r="A1269" s="25"/>
      <c r="B1269" s="21"/>
      <c r="C1269" s="20"/>
      <c r="D1269" s="21"/>
      <c r="E1269" s="20"/>
      <c r="F1269" s="20" t="s">
        <v>566</v>
      </c>
      <c r="G1269" s="28">
        <f>(G1268+G1267)*0.28</f>
        <v>0</v>
      </c>
    </row>
    <row r="1270" spans="1:7" ht="17.45" customHeight="1">
      <c r="A1270" s="25"/>
      <c r="B1270" s="21"/>
      <c r="C1270" s="20"/>
      <c r="D1270" s="21"/>
      <c r="E1270" s="20"/>
      <c r="F1270" s="20" t="s">
        <v>567</v>
      </c>
      <c r="G1270" s="27">
        <f>SUM(G1267:G1269)</f>
        <v>0</v>
      </c>
    </row>
    <row r="1271" spans="1:7" ht="17.45" customHeight="1">
      <c r="A1271" s="29"/>
      <c r="B1271" s="30"/>
      <c r="C1271" s="30"/>
      <c r="D1271" s="30"/>
      <c r="E1271" s="30"/>
      <c r="F1271" s="30"/>
      <c r="G1271" s="31"/>
    </row>
    <row r="1272" spans="1:7" ht="17.45" customHeight="1">
      <c r="A1272" s="33"/>
      <c r="B1272" s="33"/>
      <c r="C1272" s="33"/>
      <c r="D1272" s="47"/>
      <c r="E1272" s="16"/>
      <c r="F1272" s="16"/>
      <c r="G1272" s="17"/>
    </row>
    <row r="1273" spans="1:7" ht="17.45" customHeight="1">
      <c r="A1273" s="18"/>
      <c r="B1273" s="19"/>
      <c r="C1273" s="20"/>
      <c r="D1273" s="21"/>
      <c r="E1273" s="22"/>
      <c r="F1273" s="23"/>
      <c r="G1273" s="24">
        <f>E1273*F1273</f>
        <v>0</v>
      </c>
    </row>
    <row r="1274" spans="1:7" ht="17.45" customHeight="1">
      <c r="A1274" s="25"/>
      <c r="B1274" s="21"/>
      <c r="C1274" s="20"/>
      <c r="D1274" s="21"/>
      <c r="E1274" s="20"/>
      <c r="F1274" s="20"/>
      <c r="G1274" s="26"/>
    </row>
    <row r="1275" spans="1:7" ht="17.45" customHeight="1">
      <c r="A1275" s="25"/>
      <c r="B1275" s="21"/>
      <c r="C1275" s="20"/>
      <c r="D1275" s="21"/>
      <c r="E1275" s="20"/>
      <c r="F1275" s="20" t="s">
        <v>564</v>
      </c>
      <c r="G1275" s="27">
        <f>SUM(G1273:G1273)</f>
        <v>0</v>
      </c>
    </row>
    <row r="1276" spans="1:7" ht="17.45" customHeight="1">
      <c r="A1276" s="25"/>
      <c r="B1276" s="21"/>
      <c r="C1276" s="20"/>
      <c r="D1276" s="21"/>
      <c r="E1276" s="20"/>
      <c r="F1276" s="20" t="s">
        <v>565</v>
      </c>
      <c r="G1276" s="28">
        <f>(G1273)*0.9236</f>
        <v>0</v>
      </c>
    </row>
    <row r="1277" spans="1:7" ht="17.45" customHeight="1">
      <c r="A1277" s="25"/>
      <c r="B1277" s="21"/>
      <c r="C1277" s="20"/>
      <c r="D1277" s="21"/>
      <c r="E1277" s="20"/>
      <c r="F1277" s="20" t="s">
        <v>566</v>
      </c>
      <c r="G1277" s="28">
        <f>(G1276+G1275)*0.28</f>
        <v>0</v>
      </c>
    </row>
    <row r="1278" spans="1:7" ht="17.45" customHeight="1">
      <c r="A1278" s="25"/>
      <c r="B1278" s="21"/>
      <c r="C1278" s="20"/>
      <c r="D1278" s="21"/>
      <c r="E1278" s="20"/>
      <c r="F1278" s="20" t="s">
        <v>567</v>
      </c>
      <c r="G1278" s="27">
        <f>SUM(G1275:G1277)</f>
        <v>0</v>
      </c>
    </row>
    <row r="1279" spans="1:7" ht="17.45" customHeight="1">
      <c r="A1279" s="29"/>
      <c r="B1279" s="30"/>
      <c r="C1279" s="30"/>
      <c r="D1279" s="30"/>
      <c r="E1279" s="30"/>
      <c r="F1279" s="30"/>
      <c r="G1279" s="31"/>
    </row>
    <row r="1280" spans="1:7" ht="17.45" customHeight="1">
      <c r="A1280" s="33"/>
      <c r="B1280" s="33"/>
      <c r="C1280" s="33"/>
      <c r="D1280" s="47"/>
      <c r="E1280" s="16"/>
      <c r="F1280" s="16"/>
      <c r="G1280" s="17"/>
    </row>
    <row r="1281" spans="1:7" ht="17.45" customHeight="1">
      <c r="A1281" s="18"/>
      <c r="B1281" s="19"/>
      <c r="C1281" s="20"/>
      <c r="D1281" s="21"/>
      <c r="E1281" s="22"/>
      <c r="F1281" s="23"/>
      <c r="G1281" s="24">
        <f>E1281*F1281</f>
        <v>0</v>
      </c>
    </row>
    <row r="1282" spans="1:7" ht="17.45" customHeight="1">
      <c r="A1282" s="25"/>
      <c r="B1282" s="21"/>
      <c r="C1282" s="20"/>
      <c r="D1282" s="21"/>
      <c r="E1282" s="20"/>
      <c r="F1282" s="20"/>
      <c r="G1282" s="26"/>
    </row>
    <row r="1283" spans="1:7" ht="17.45" customHeight="1">
      <c r="A1283" s="25"/>
      <c r="B1283" s="21"/>
      <c r="C1283" s="20"/>
      <c r="D1283" s="21"/>
      <c r="E1283" s="20"/>
      <c r="F1283" s="20" t="s">
        <v>564</v>
      </c>
      <c r="G1283" s="27">
        <f>SUM(G1281:G1281)</f>
        <v>0</v>
      </c>
    </row>
    <row r="1284" spans="1:7" ht="17.45" customHeight="1">
      <c r="A1284" s="25"/>
      <c r="B1284" s="21"/>
      <c r="C1284" s="20"/>
      <c r="D1284" s="21"/>
      <c r="E1284" s="20"/>
      <c r="F1284" s="20" t="s">
        <v>565</v>
      </c>
      <c r="G1284" s="28">
        <f>(G1281)*0.9236</f>
        <v>0</v>
      </c>
    </row>
    <row r="1285" spans="1:7" ht="17.45" customHeight="1">
      <c r="A1285" s="25"/>
      <c r="B1285" s="21"/>
      <c r="C1285" s="20"/>
      <c r="D1285" s="21"/>
      <c r="E1285" s="20"/>
      <c r="F1285" s="20" t="s">
        <v>566</v>
      </c>
      <c r="G1285" s="28">
        <f>(G1284+G1283)*0.28</f>
        <v>0</v>
      </c>
    </row>
    <row r="1286" spans="1:7" ht="17.45" customHeight="1">
      <c r="A1286" s="25"/>
      <c r="B1286" s="21"/>
      <c r="C1286" s="20"/>
      <c r="D1286" s="21"/>
      <c r="E1286" s="20"/>
      <c r="F1286" s="20" t="s">
        <v>567</v>
      </c>
      <c r="G1286" s="27">
        <f>SUM(G1283:G1285)</f>
        <v>0</v>
      </c>
    </row>
    <row r="1287" spans="1:7" ht="17.45" customHeight="1">
      <c r="A1287" s="29"/>
      <c r="B1287" s="30"/>
      <c r="C1287" s="30"/>
      <c r="D1287" s="30"/>
      <c r="E1287" s="30"/>
      <c r="F1287" s="30"/>
      <c r="G1287" s="31"/>
    </row>
    <row r="1288" spans="1:7" ht="17.45" customHeight="1">
      <c r="A1288" s="33"/>
      <c r="B1288" s="33"/>
      <c r="C1288" s="33"/>
      <c r="D1288" s="47"/>
      <c r="E1288" s="16"/>
      <c r="F1288" s="16"/>
      <c r="G1288" s="17"/>
    </row>
    <row r="1289" spans="1:7" ht="17.45" customHeight="1">
      <c r="A1289" s="18"/>
      <c r="B1289" s="19"/>
      <c r="C1289" s="20"/>
      <c r="D1289" s="21"/>
      <c r="E1289" s="22"/>
      <c r="F1289" s="23"/>
      <c r="G1289" s="24">
        <f>E1289*F1289</f>
        <v>0</v>
      </c>
    </row>
    <row r="1290" spans="1:7" ht="17.45" customHeight="1">
      <c r="A1290" s="25"/>
      <c r="B1290" s="21"/>
      <c r="C1290" s="20"/>
      <c r="D1290" s="21"/>
      <c r="E1290" s="20"/>
      <c r="F1290" s="20"/>
      <c r="G1290" s="26"/>
    </row>
    <row r="1291" spans="1:7" ht="17.45" customHeight="1">
      <c r="A1291" s="25"/>
      <c r="B1291" s="21"/>
      <c r="C1291" s="20"/>
      <c r="D1291" s="21"/>
      <c r="E1291" s="20"/>
      <c r="F1291" s="20" t="s">
        <v>564</v>
      </c>
      <c r="G1291" s="27">
        <f>SUM(G1289:G1289)</f>
        <v>0</v>
      </c>
    </row>
    <row r="1292" spans="1:7" ht="17.45" customHeight="1">
      <c r="A1292" s="25"/>
      <c r="B1292" s="21"/>
      <c r="C1292" s="20"/>
      <c r="D1292" s="21"/>
      <c r="E1292" s="20"/>
      <c r="F1292" s="20" t="s">
        <v>565</v>
      </c>
      <c r="G1292" s="28">
        <f>(G1289)*0.9236</f>
        <v>0</v>
      </c>
    </row>
    <row r="1293" spans="1:7" ht="17.45" customHeight="1">
      <c r="A1293" s="25"/>
      <c r="B1293" s="21"/>
      <c r="C1293" s="20"/>
      <c r="D1293" s="21"/>
      <c r="E1293" s="20"/>
      <c r="F1293" s="20" t="s">
        <v>566</v>
      </c>
      <c r="G1293" s="28">
        <f>(G1292+G1291)*0.28</f>
        <v>0</v>
      </c>
    </row>
    <row r="1294" spans="1:7" ht="17.45" customHeight="1">
      <c r="A1294" s="25"/>
      <c r="B1294" s="21"/>
      <c r="C1294" s="20"/>
      <c r="D1294" s="21"/>
      <c r="E1294" s="20"/>
      <c r="F1294" s="20" t="s">
        <v>567</v>
      </c>
      <c r="G1294" s="27">
        <f>SUM(G1291:G1293)</f>
        <v>0</v>
      </c>
    </row>
    <row r="1295" spans="1:7" ht="17.45" customHeight="1">
      <c r="A1295" s="29"/>
      <c r="B1295" s="30"/>
      <c r="C1295" s="30"/>
      <c r="D1295" s="30"/>
      <c r="E1295" s="30"/>
      <c r="F1295" s="30"/>
      <c r="G1295" s="31"/>
    </row>
    <row r="1296" spans="1:7" ht="17.45" customHeight="1">
      <c r="A1296" s="33"/>
      <c r="B1296" s="33"/>
      <c r="C1296" s="33"/>
      <c r="D1296" s="47"/>
      <c r="E1296" s="16"/>
      <c r="F1296" s="16"/>
      <c r="G1296" s="17"/>
    </row>
    <row r="1297" spans="1:7" ht="17.45" customHeight="1">
      <c r="A1297" s="18"/>
      <c r="B1297" s="19"/>
      <c r="C1297" s="20"/>
      <c r="D1297" s="21"/>
      <c r="E1297" s="22"/>
      <c r="F1297" s="23"/>
      <c r="G1297" s="24">
        <f>E1297*F1297</f>
        <v>0</v>
      </c>
    </row>
    <row r="1298" spans="1:7" ht="17.45" customHeight="1">
      <c r="A1298" s="25"/>
      <c r="B1298" s="21"/>
      <c r="C1298" s="20"/>
      <c r="D1298" s="21"/>
      <c r="E1298" s="20"/>
      <c r="F1298" s="20"/>
      <c r="G1298" s="26"/>
    </row>
    <row r="1299" spans="1:7" ht="17.45" customHeight="1">
      <c r="A1299" s="25"/>
      <c r="B1299" s="21"/>
      <c r="C1299" s="20"/>
      <c r="D1299" s="21"/>
      <c r="E1299" s="20"/>
      <c r="F1299" s="20" t="s">
        <v>564</v>
      </c>
      <c r="G1299" s="27">
        <f>SUM(G1297:G1297)</f>
        <v>0</v>
      </c>
    </row>
    <row r="1300" spans="1:7" ht="30">
      <c r="A1300" s="25"/>
      <c r="B1300" s="21"/>
      <c r="C1300" s="20"/>
      <c r="D1300" s="21"/>
      <c r="E1300" s="20"/>
      <c r="F1300" s="20" t="s">
        <v>565</v>
      </c>
      <c r="G1300" s="28">
        <f>(G1297)*0.9236</f>
        <v>0</v>
      </c>
    </row>
    <row r="1301" spans="1:7">
      <c r="A1301" s="25"/>
      <c r="B1301" s="21"/>
      <c r="C1301" s="20"/>
      <c r="D1301" s="21"/>
      <c r="E1301" s="20"/>
      <c r="F1301" s="20" t="s">
        <v>566</v>
      </c>
      <c r="G1301" s="28">
        <f>(G1300+G1299)*0.28</f>
        <v>0</v>
      </c>
    </row>
    <row r="1302" spans="1:7">
      <c r="A1302" s="25"/>
      <c r="B1302" s="21"/>
      <c r="C1302" s="20"/>
      <c r="D1302" s="21"/>
      <c r="E1302" s="20"/>
      <c r="F1302" s="20" t="s">
        <v>567</v>
      </c>
      <c r="G1302" s="27">
        <f>SUM(G1299:G1301)</f>
        <v>0</v>
      </c>
    </row>
    <row r="1303" spans="1:7" ht="15.75">
      <c r="A1303" s="29"/>
      <c r="B1303" s="30"/>
      <c r="C1303" s="30"/>
      <c r="D1303" s="30"/>
      <c r="E1303" s="30"/>
      <c r="F1303" s="30"/>
      <c r="G1303" s="31"/>
    </row>
    <row r="1304" spans="1:7">
      <c r="A1304" s="33"/>
      <c r="B1304" s="33"/>
      <c r="C1304" s="33"/>
      <c r="D1304" s="47"/>
      <c r="E1304" s="16"/>
      <c r="F1304" s="16"/>
      <c r="G1304" s="17"/>
    </row>
    <row r="1305" spans="1:7">
      <c r="A1305" s="18"/>
      <c r="B1305" s="19"/>
      <c r="C1305" s="20"/>
      <c r="D1305" s="21"/>
      <c r="E1305" s="22"/>
      <c r="F1305" s="23"/>
      <c r="G1305" s="24">
        <f>E1305*F1305</f>
        <v>0</v>
      </c>
    </row>
    <row r="1306" spans="1:7">
      <c r="A1306" s="25"/>
      <c r="B1306" s="21"/>
      <c r="C1306" s="20"/>
      <c r="D1306" s="21"/>
      <c r="E1306" s="20"/>
      <c r="F1306" s="20"/>
      <c r="G1306" s="26"/>
    </row>
    <row r="1307" spans="1:7">
      <c r="A1307" s="25"/>
      <c r="B1307" s="21"/>
      <c r="C1307" s="20"/>
      <c r="D1307" s="21"/>
      <c r="E1307" s="20"/>
      <c r="F1307" s="20" t="s">
        <v>564</v>
      </c>
      <c r="G1307" s="27">
        <f>SUM(G1305:G1305)</f>
        <v>0</v>
      </c>
    </row>
    <row r="1308" spans="1:7" ht="30">
      <c r="A1308" s="25"/>
      <c r="B1308" s="21"/>
      <c r="C1308" s="20"/>
      <c r="D1308" s="21"/>
      <c r="E1308" s="20"/>
      <c r="F1308" s="20" t="s">
        <v>565</v>
      </c>
      <c r="G1308" s="28">
        <f>(G1305)*0.9236</f>
        <v>0</v>
      </c>
    </row>
    <row r="1309" spans="1:7">
      <c r="A1309" s="25"/>
      <c r="B1309" s="21"/>
      <c r="C1309" s="20"/>
      <c r="D1309" s="21"/>
      <c r="E1309" s="20"/>
      <c r="F1309" s="20" t="s">
        <v>566</v>
      </c>
      <c r="G1309" s="28">
        <f>(G1308+G1307)*0.28</f>
        <v>0</v>
      </c>
    </row>
    <row r="1310" spans="1:7">
      <c r="A1310" s="25"/>
      <c r="B1310" s="21"/>
      <c r="C1310" s="20"/>
      <c r="D1310" s="21"/>
      <c r="E1310" s="20"/>
      <c r="F1310" s="20" t="s">
        <v>567</v>
      </c>
      <c r="G1310" s="27">
        <f>SUM(G1307:G1309)</f>
        <v>0</v>
      </c>
    </row>
    <row r="1311" spans="1:7" ht="15.75">
      <c r="A1311" s="29"/>
      <c r="B1311" s="30"/>
      <c r="C1311" s="30"/>
      <c r="D1311" s="30"/>
      <c r="E1311" s="30"/>
      <c r="F1311" s="30"/>
      <c r="G1311" s="31"/>
    </row>
    <row r="1312" spans="1:7">
      <c r="A1312" s="33"/>
      <c r="B1312" s="33"/>
      <c r="C1312" s="33"/>
      <c r="D1312" s="47"/>
      <c r="E1312" s="16"/>
      <c r="F1312" s="16"/>
      <c r="G1312" s="17"/>
    </row>
    <row r="1313" spans="1:7">
      <c r="A1313" s="18"/>
      <c r="B1313" s="19"/>
      <c r="C1313" s="20"/>
      <c r="D1313" s="21"/>
      <c r="E1313" s="22"/>
      <c r="F1313" s="23"/>
      <c r="G1313" s="24">
        <f>E1313*F1313</f>
        <v>0</v>
      </c>
    </row>
    <row r="1314" spans="1:7">
      <c r="A1314" s="25"/>
      <c r="B1314" s="21"/>
      <c r="C1314" s="20"/>
      <c r="D1314" s="21"/>
      <c r="E1314" s="20"/>
      <c r="F1314" s="20"/>
      <c r="G1314" s="26"/>
    </row>
    <row r="1315" spans="1:7">
      <c r="A1315" s="25"/>
      <c r="B1315" s="21"/>
      <c r="C1315" s="20"/>
      <c r="D1315" s="21"/>
      <c r="E1315" s="20"/>
      <c r="F1315" s="20" t="s">
        <v>564</v>
      </c>
      <c r="G1315" s="27">
        <f>SUM(G1313:G1313)</f>
        <v>0</v>
      </c>
    </row>
    <row r="1316" spans="1:7" ht="30">
      <c r="A1316" s="25"/>
      <c r="B1316" s="21"/>
      <c r="C1316" s="20"/>
      <c r="D1316" s="21"/>
      <c r="E1316" s="20"/>
      <c r="F1316" s="20" t="s">
        <v>565</v>
      </c>
      <c r="G1316" s="28">
        <f>(G1313)*0.9236</f>
        <v>0</v>
      </c>
    </row>
    <row r="1317" spans="1:7">
      <c r="A1317" s="25"/>
      <c r="B1317" s="21"/>
      <c r="C1317" s="20"/>
      <c r="D1317" s="21"/>
      <c r="E1317" s="20"/>
      <c r="F1317" s="20" t="s">
        <v>566</v>
      </c>
      <c r="G1317" s="28">
        <f>(G1316+G1315)*0.28</f>
        <v>0</v>
      </c>
    </row>
    <row r="1318" spans="1:7">
      <c r="A1318" s="25"/>
      <c r="B1318" s="21"/>
      <c r="C1318" s="20"/>
      <c r="D1318" s="21"/>
      <c r="E1318" s="20"/>
      <c r="F1318" s="20" t="s">
        <v>567</v>
      </c>
      <c r="G1318" s="27">
        <f>SUM(G1315:G1317)</f>
        <v>0</v>
      </c>
    </row>
    <row r="1319" spans="1:7" ht="15.75">
      <c r="A1319" s="29"/>
      <c r="B1319" s="30"/>
      <c r="C1319" s="30"/>
      <c r="D1319" s="30"/>
      <c r="E1319" s="30"/>
      <c r="F1319" s="30"/>
      <c r="G1319" s="31"/>
    </row>
    <row r="1320" spans="1:7">
      <c r="A1320" s="33"/>
      <c r="B1320" s="33"/>
      <c r="C1320" s="33"/>
      <c r="D1320" s="47"/>
      <c r="E1320" s="16"/>
      <c r="F1320" s="16"/>
      <c r="G1320" s="17"/>
    </row>
    <row r="1321" spans="1:7">
      <c r="A1321" s="18"/>
      <c r="B1321" s="19"/>
      <c r="C1321" s="20"/>
      <c r="D1321" s="21"/>
      <c r="E1321" s="22"/>
      <c r="F1321" s="23"/>
      <c r="G1321" s="24">
        <f>E1321*F1321</f>
        <v>0</v>
      </c>
    </row>
    <row r="1322" spans="1:7">
      <c r="A1322" s="25"/>
      <c r="B1322" s="21"/>
      <c r="C1322" s="20"/>
      <c r="D1322" s="21"/>
      <c r="E1322" s="20"/>
      <c r="F1322" s="20"/>
      <c r="G1322" s="26"/>
    </row>
    <row r="1323" spans="1:7">
      <c r="A1323" s="25"/>
      <c r="B1323" s="21"/>
      <c r="C1323" s="20"/>
      <c r="D1323" s="21"/>
      <c r="E1323" s="20"/>
      <c r="F1323" s="20" t="s">
        <v>564</v>
      </c>
      <c r="G1323" s="27">
        <f>SUM(G1321:G1321)</f>
        <v>0</v>
      </c>
    </row>
    <row r="1324" spans="1:7" ht="30">
      <c r="A1324" s="25"/>
      <c r="B1324" s="21"/>
      <c r="C1324" s="20"/>
      <c r="D1324" s="21"/>
      <c r="E1324" s="20"/>
      <c r="F1324" s="20" t="s">
        <v>565</v>
      </c>
      <c r="G1324" s="28">
        <f>(G1321)*0.9236</f>
        <v>0</v>
      </c>
    </row>
    <row r="1325" spans="1:7">
      <c r="A1325" s="25"/>
      <c r="B1325" s="21"/>
      <c r="C1325" s="20"/>
      <c r="D1325" s="21"/>
      <c r="E1325" s="20"/>
      <c r="F1325" s="20" t="s">
        <v>566</v>
      </c>
      <c r="G1325" s="28">
        <f>(G1324+G1323)*0.28</f>
        <v>0</v>
      </c>
    </row>
    <row r="1326" spans="1:7">
      <c r="A1326" s="25"/>
      <c r="B1326" s="21"/>
      <c r="C1326" s="20"/>
      <c r="D1326" s="21"/>
      <c r="E1326" s="20"/>
      <c r="F1326" s="20" t="s">
        <v>567</v>
      </c>
      <c r="G1326" s="27">
        <f>SUM(G1323:G1325)</f>
        <v>0</v>
      </c>
    </row>
    <row r="1327" spans="1:7" ht="15.75">
      <c r="A1327" s="29"/>
      <c r="B1327" s="30"/>
      <c r="C1327" s="30"/>
      <c r="D1327" s="30"/>
      <c r="E1327" s="30"/>
      <c r="F1327" s="30"/>
      <c r="G1327" s="31"/>
    </row>
    <row r="1328" spans="1:7">
      <c r="A1328" s="33"/>
      <c r="B1328" s="33"/>
      <c r="C1328" s="33"/>
      <c r="D1328" s="47"/>
      <c r="E1328" s="16"/>
      <c r="F1328" s="16"/>
      <c r="G1328" s="17"/>
    </row>
    <row r="1329" spans="1:7">
      <c r="A1329" s="18"/>
      <c r="B1329" s="19"/>
      <c r="C1329" s="20"/>
      <c r="D1329" s="21"/>
      <c r="E1329" s="22"/>
      <c r="F1329" s="23"/>
      <c r="G1329" s="24">
        <f>E1329*F1329</f>
        <v>0</v>
      </c>
    </row>
    <row r="1330" spans="1:7">
      <c r="A1330" s="25"/>
      <c r="B1330" s="21"/>
      <c r="C1330" s="20"/>
      <c r="D1330" s="21"/>
      <c r="E1330" s="20"/>
      <c r="F1330" s="20"/>
      <c r="G1330" s="26"/>
    </row>
    <row r="1331" spans="1:7">
      <c r="A1331" s="25"/>
      <c r="B1331" s="21"/>
      <c r="C1331" s="20"/>
      <c r="D1331" s="21"/>
      <c r="E1331" s="20"/>
      <c r="F1331" s="20" t="s">
        <v>564</v>
      </c>
      <c r="G1331" s="27">
        <f>SUM(G1329:G1329)</f>
        <v>0</v>
      </c>
    </row>
    <row r="1332" spans="1:7" ht="30">
      <c r="A1332" s="25"/>
      <c r="B1332" s="21"/>
      <c r="C1332" s="20"/>
      <c r="D1332" s="21"/>
      <c r="E1332" s="20"/>
      <c r="F1332" s="20" t="s">
        <v>565</v>
      </c>
      <c r="G1332" s="28">
        <f>(G1329)*0.9236</f>
        <v>0</v>
      </c>
    </row>
    <row r="1333" spans="1:7">
      <c r="A1333" s="25"/>
      <c r="B1333" s="21"/>
      <c r="C1333" s="20"/>
      <c r="D1333" s="21"/>
      <c r="E1333" s="20"/>
      <c r="F1333" s="20" t="s">
        <v>566</v>
      </c>
      <c r="G1333" s="28">
        <f>(G1332+G1331)*0.28</f>
        <v>0</v>
      </c>
    </row>
    <row r="1334" spans="1:7">
      <c r="A1334" s="25"/>
      <c r="B1334" s="21"/>
      <c r="C1334" s="20"/>
      <c r="D1334" s="21"/>
      <c r="E1334" s="20"/>
      <c r="F1334" s="20" t="s">
        <v>567</v>
      </c>
      <c r="G1334" s="27">
        <f>SUM(G1331:G1333)</f>
        <v>0</v>
      </c>
    </row>
    <row r="1335" spans="1:7" ht="15.75">
      <c r="A1335" s="29"/>
      <c r="B1335" s="30"/>
      <c r="C1335" s="30"/>
      <c r="D1335" s="30"/>
      <c r="E1335" s="30"/>
      <c r="F1335" s="30"/>
      <c r="G1335" s="31"/>
    </row>
    <row r="1336" spans="1:7">
      <c r="A1336" s="33"/>
      <c r="B1336" s="33"/>
      <c r="C1336" s="33"/>
      <c r="D1336" s="47"/>
      <c r="E1336" s="16"/>
      <c r="F1336" s="16"/>
      <c r="G1336" s="17"/>
    </row>
    <row r="1337" spans="1:7">
      <c r="A1337" s="18"/>
      <c r="B1337" s="19"/>
      <c r="C1337" s="20"/>
      <c r="D1337" s="21"/>
      <c r="E1337" s="22"/>
      <c r="F1337" s="23"/>
      <c r="G1337" s="24">
        <f>E1337*F1337</f>
        <v>0</v>
      </c>
    </row>
    <row r="1338" spans="1:7">
      <c r="A1338" s="25"/>
      <c r="B1338" s="21"/>
      <c r="C1338" s="20"/>
      <c r="D1338" s="21"/>
      <c r="E1338" s="20"/>
      <c r="F1338" s="20"/>
      <c r="G1338" s="26"/>
    </row>
    <row r="1339" spans="1:7">
      <c r="A1339" s="25"/>
      <c r="B1339" s="21"/>
      <c r="C1339" s="20"/>
      <c r="D1339" s="21"/>
      <c r="E1339" s="20"/>
      <c r="F1339" s="20" t="s">
        <v>564</v>
      </c>
      <c r="G1339" s="27">
        <f>SUM(G1337:G1337)</f>
        <v>0</v>
      </c>
    </row>
    <row r="1340" spans="1:7" ht="30">
      <c r="A1340" s="25"/>
      <c r="B1340" s="21"/>
      <c r="C1340" s="20"/>
      <c r="D1340" s="21"/>
      <c r="E1340" s="20"/>
      <c r="F1340" s="20" t="s">
        <v>565</v>
      </c>
      <c r="G1340" s="28">
        <f>(G1337)*0.9236</f>
        <v>0</v>
      </c>
    </row>
    <row r="1341" spans="1:7">
      <c r="A1341" s="25"/>
      <c r="B1341" s="21"/>
      <c r="C1341" s="20"/>
      <c r="D1341" s="21"/>
      <c r="E1341" s="20"/>
      <c r="F1341" s="20" t="s">
        <v>566</v>
      </c>
      <c r="G1341" s="28">
        <f>(G1340+G1339)*0.28</f>
        <v>0</v>
      </c>
    </row>
    <row r="1342" spans="1:7">
      <c r="A1342" s="25"/>
      <c r="B1342" s="21"/>
      <c r="C1342" s="20"/>
      <c r="D1342" s="21"/>
      <c r="E1342" s="20"/>
      <c r="F1342" s="20" t="s">
        <v>567</v>
      </c>
      <c r="G1342" s="27">
        <f>SUM(G1339:G1341)</f>
        <v>0</v>
      </c>
    </row>
    <row r="1343" spans="1:7" ht="15.75">
      <c r="A1343" s="29"/>
      <c r="B1343" s="30"/>
      <c r="C1343" s="30"/>
      <c r="D1343" s="30"/>
      <c r="E1343" s="30"/>
      <c r="F1343" s="30"/>
      <c r="G1343" s="31"/>
    </row>
    <row r="1344" spans="1:7">
      <c r="A1344" s="33"/>
      <c r="B1344" s="33"/>
      <c r="C1344" s="33"/>
      <c r="D1344" s="47"/>
      <c r="E1344" s="16"/>
      <c r="F1344" s="16"/>
      <c r="G1344" s="17"/>
    </row>
    <row r="1345" spans="1:7">
      <c r="A1345" s="18"/>
      <c r="B1345" s="19"/>
      <c r="C1345" s="20"/>
      <c r="D1345" s="21"/>
      <c r="E1345" s="22"/>
      <c r="F1345" s="23"/>
      <c r="G1345" s="24">
        <f>E1345*F1345</f>
        <v>0</v>
      </c>
    </row>
    <row r="1346" spans="1:7">
      <c r="A1346" s="25"/>
      <c r="B1346" s="21"/>
      <c r="C1346" s="20"/>
      <c r="D1346" s="21"/>
      <c r="E1346" s="20"/>
      <c r="F1346" s="20"/>
      <c r="G1346" s="26"/>
    </row>
    <row r="1347" spans="1:7">
      <c r="A1347" s="25"/>
      <c r="B1347" s="21"/>
      <c r="C1347" s="20"/>
      <c r="D1347" s="21"/>
      <c r="E1347" s="20"/>
      <c r="F1347" s="20" t="s">
        <v>564</v>
      </c>
      <c r="G1347" s="27">
        <f>SUM(G1345:G1345)</f>
        <v>0</v>
      </c>
    </row>
    <row r="1348" spans="1:7" ht="30">
      <c r="A1348" s="25"/>
      <c r="B1348" s="21"/>
      <c r="C1348" s="20"/>
      <c r="D1348" s="21"/>
      <c r="E1348" s="20"/>
      <c r="F1348" s="20" t="s">
        <v>565</v>
      </c>
      <c r="G1348" s="28">
        <f>(G1345)*0.9236</f>
        <v>0</v>
      </c>
    </row>
    <row r="1349" spans="1:7">
      <c r="A1349" s="25"/>
      <c r="B1349" s="21"/>
      <c r="C1349" s="20"/>
      <c r="D1349" s="21"/>
      <c r="E1349" s="20"/>
      <c r="F1349" s="20" t="s">
        <v>566</v>
      </c>
      <c r="G1349" s="28">
        <f>(G1348+G1347)*0.28</f>
        <v>0</v>
      </c>
    </row>
    <row r="1350" spans="1:7">
      <c r="A1350" s="25"/>
      <c r="B1350" s="21"/>
      <c r="C1350" s="20"/>
      <c r="D1350" s="21"/>
      <c r="E1350" s="20"/>
      <c r="F1350" s="20" t="s">
        <v>567</v>
      </c>
      <c r="G1350" s="27">
        <f>SUM(G1347:G1349)</f>
        <v>0</v>
      </c>
    </row>
    <row r="1351" spans="1:7" ht="15.75">
      <c r="A1351" s="29"/>
      <c r="B1351" s="30"/>
      <c r="C1351" s="30"/>
      <c r="D1351" s="30"/>
      <c r="E1351" s="30"/>
      <c r="F1351" s="30"/>
      <c r="G1351" s="31"/>
    </row>
    <row r="1352" spans="1:7">
      <c r="A1352" s="33"/>
      <c r="B1352" s="33"/>
      <c r="C1352" s="33"/>
      <c r="D1352" s="33"/>
      <c r="E1352" s="33"/>
      <c r="F1352" s="33"/>
      <c r="G1352" s="33"/>
    </row>
    <row r="1353" spans="1:7">
      <c r="A1353" s="62"/>
      <c r="B1353" s="50"/>
      <c r="C1353" s="51"/>
      <c r="D1353" s="52"/>
      <c r="E1353" s="53"/>
      <c r="F1353" s="54"/>
      <c r="G1353" s="55">
        <f>E1353*F1353</f>
        <v>0</v>
      </c>
    </row>
    <row r="1354" spans="1:7">
      <c r="A1354" s="63"/>
      <c r="B1354" s="52"/>
      <c r="C1354" s="51"/>
      <c r="D1354" s="52"/>
      <c r="E1354" s="51"/>
      <c r="F1354" s="51"/>
      <c r="G1354" s="56"/>
    </row>
    <row r="1355" spans="1:7">
      <c r="A1355" s="63"/>
      <c r="B1355" s="52"/>
      <c r="C1355" s="51"/>
      <c r="D1355" s="52"/>
      <c r="E1355" s="51"/>
      <c r="F1355" s="51" t="s">
        <v>564</v>
      </c>
      <c r="G1355" s="57">
        <f>SUM(G1353:G1353)</f>
        <v>0</v>
      </c>
    </row>
    <row r="1356" spans="1:7" ht="30">
      <c r="A1356" s="63"/>
      <c r="B1356" s="52"/>
      <c r="C1356" s="51"/>
      <c r="D1356" s="52"/>
      <c r="E1356" s="51"/>
      <c r="F1356" s="51" t="s">
        <v>565</v>
      </c>
      <c r="G1356" s="58">
        <f>(G1353)*0.9236</f>
        <v>0</v>
      </c>
    </row>
    <row r="1357" spans="1:7">
      <c r="A1357" s="63"/>
      <c r="B1357" s="52"/>
      <c r="C1357" s="51"/>
      <c r="D1357" s="52"/>
      <c r="E1357" s="51"/>
      <c r="F1357" s="51" t="s">
        <v>566</v>
      </c>
      <c r="G1357" s="58">
        <f>(G1356+G1355)*0.28</f>
        <v>0</v>
      </c>
    </row>
    <row r="1358" spans="1:7">
      <c r="A1358" s="63"/>
      <c r="B1358" s="52"/>
      <c r="C1358" s="51"/>
      <c r="D1358" s="52"/>
      <c r="E1358" s="51"/>
      <c r="F1358" s="51" t="s">
        <v>567</v>
      </c>
      <c r="G1358" s="57">
        <f>SUM(G1355:G1357)</f>
        <v>0</v>
      </c>
    </row>
    <row r="1359" spans="1:7" ht="15.75">
      <c r="A1359" s="64"/>
      <c r="B1359" s="59"/>
      <c r="C1359" s="59"/>
      <c r="D1359" s="59"/>
      <c r="E1359" s="59"/>
      <c r="F1359" s="59"/>
      <c r="G1359" s="60"/>
    </row>
    <row r="1360" spans="1:7">
      <c r="A1360" s="33"/>
      <c r="B1360" s="33"/>
      <c r="C1360" s="33"/>
      <c r="D1360" s="33"/>
      <c r="E1360" s="33"/>
      <c r="F1360" s="33"/>
      <c r="G1360" s="33"/>
    </row>
    <row r="1361" spans="1:7">
      <c r="A1361" s="62"/>
      <c r="B1361" s="50"/>
      <c r="C1361" s="51"/>
      <c r="D1361" s="52"/>
      <c r="E1361" s="53"/>
      <c r="F1361" s="54"/>
      <c r="G1361" s="55">
        <f>E1361*F1361</f>
        <v>0</v>
      </c>
    </row>
    <row r="1362" spans="1:7">
      <c r="A1362" s="63"/>
      <c r="B1362" s="52"/>
      <c r="C1362" s="51"/>
      <c r="D1362" s="52"/>
      <c r="E1362" s="51"/>
      <c r="F1362" s="51"/>
      <c r="G1362" s="56"/>
    </row>
    <row r="1363" spans="1:7">
      <c r="A1363" s="63"/>
      <c r="B1363" s="52"/>
      <c r="C1363" s="51"/>
      <c r="D1363" s="52"/>
      <c r="E1363" s="51"/>
      <c r="F1363" s="51" t="s">
        <v>564</v>
      </c>
      <c r="G1363" s="57">
        <f>SUM(G1361:G1361)</f>
        <v>0</v>
      </c>
    </row>
    <row r="1364" spans="1:7" ht="30">
      <c r="A1364" s="63"/>
      <c r="B1364" s="52"/>
      <c r="C1364" s="51"/>
      <c r="D1364" s="52"/>
      <c r="E1364" s="51"/>
      <c r="F1364" s="51" t="s">
        <v>565</v>
      </c>
      <c r="G1364" s="58">
        <f>(G1361)*0.9236</f>
        <v>0</v>
      </c>
    </row>
    <row r="1365" spans="1:7">
      <c r="A1365" s="63"/>
      <c r="B1365" s="52"/>
      <c r="C1365" s="51"/>
      <c r="D1365" s="52"/>
      <c r="E1365" s="51"/>
      <c r="F1365" s="51" t="s">
        <v>566</v>
      </c>
      <c r="G1365" s="58">
        <f>(G1364+G1363)*0.28</f>
        <v>0</v>
      </c>
    </row>
    <row r="1366" spans="1:7">
      <c r="A1366" s="63"/>
      <c r="B1366" s="52"/>
      <c r="C1366" s="51"/>
      <c r="D1366" s="52"/>
      <c r="E1366" s="51"/>
      <c r="F1366" s="51" t="s">
        <v>567</v>
      </c>
      <c r="G1366" s="57">
        <f>SUM(G1363:G1365)</f>
        <v>0</v>
      </c>
    </row>
    <row r="1367" spans="1:7" ht="15.75">
      <c r="A1367" s="64"/>
      <c r="B1367" s="59"/>
      <c r="C1367" s="59"/>
      <c r="D1367" s="59"/>
      <c r="E1367" s="59"/>
      <c r="F1367" s="59"/>
      <c r="G1367" s="60"/>
    </row>
    <row r="1368" spans="1:7">
      <c r="A1368" s="33"/>
      <c r="B1368" s="33"/>
      <c r="C1368" s="33"/>
      <c r="D1368" s="33"/>
      <c r="E1368" s="33"/>
      <c r="F1368" s="33"/>
      <c r="G1368" s="33"/>
    </row>
    <row r="1369" spans="1:7">
      <c r="A1369" s="18"/>
      <c r="B1369" s="19"/>
      <c r="C1369" s="20"/>
      <c r="D1369" s="21"/>
      <c r="E1369" s="22"/>
      <c r="F1369" s="23"/>
      <c r="G1369" s="24">
        <f>E1369*F1369</f>
        <v>0</v>
      </c>
    </row>
    <row r="1370" spans="1:7">
      <c r="A1370" s="25"/>
      <c r="B1370" s="21"/>
      <c r="C1370" s="20"/>
      <c r="D1370" s="21"/>
      <c r="E1370" s="20"/>
      <c r="F1370" s="20"/>
      <c r="G1370" s="26"/>
    </row>
    <row r="1371" spans="1:7">
      <c r="A1371" s="25"/>
      <c r="B1371" s="21"/>
      <c r="C1371" s="20"/>
      <c r="D1371" s="21"/>
      <c r="E1371" s="20"/>
      <c r="F1371" s="20" t="s">
        <v>564</v>
      </c>
      <c r="G1371" s="27">
        <f>SUM(G1369:G1369)</f>
        <v>0</v>
      </c>
    </row>
    <row r="1372" spans="1:7" ht="30">
      <c r="A1372" s="25"/>
      <c r="B1372" s="21"/>
      <c r="C1372" s="20"/>
      <c r="D1372" s="21"/>
      <c r="E1372" s="20"/>
      <c r="F1372" s="20" t="s">
        <v>565</v>
      </c>
      <c r="G1372" s="28">
        <f>(G1369)*0.9236</f>
        <v>0</v>
      </c>
    </row>
    <row r="1373" spans="1:7">
      <c r="A1373" s="25"/>
      <c r="B1373" s="21"/>
      <c r="C1373" s="20"/>
      <c r="D1373" s="21"/>
      <c r="E1373" s="20"/>
      <c r="F1373" s="20" t="s">
        <v>566</v>
      </c>
      <c r="G1373" s="28">
        <f>(G1372+G1371)*0.28</f>
        <v>0</v>
      </c>
    </row>
    <row r="1374" spans="1:7">
      <c r="A1374" s="25"/>
      <c r="B1374" s="21"/>
      <c r="C1374" s="20"/>
      <c r="D1374" s="21"/>
      <c r="E1374" s="20"/>
      <c r="F1374" s="20" t="s">
        <v>567</v>
      </c>
      <c r="G1374" s="27">
        <f>SUM(G1371:G1373)</f>
        <v>0</v>
      </c>
    </row>
    <row r="1375" spans="1:7" ht="15.75">
      <c r="A1375" s="29"/>
      <c r="B1375" s="30"/>
      <c r="C1375" s="30"/>
      <c r="D1375" s="30"/>
      <c r="E1375" s="30"/>
      <c r="F1375" s="30"/>
      <c r="G1375" s="31"/>
    </row>
  </sheetData>
  <mergeCells count="7">
    <mergeCell ref="A6:G6"/>
    <mergeCell ref="A5:G5"/>
    <mergeCell ref="A13:G13"/>
    <mergeCell ref="A11:G11"/>
    <mergeCell ref="A9:G9"/>
    <mergeCell ref="A8:G8"/>
    <mergeCell ref="A7:G7"/>
  </mergeCells>
  <conditionalFormatting sqref="H1137:H1142 H1152 H1154:H1048576 H14:H1135">
    <cfRule type="cellIs" dxfId="4" priority="9" operator="equal">
      <formula>"OK"</formula>
    </cfRule>
  </conditionalFormatting>
  <conditionalFormatting sqref="H1136">
    <cfRule type="cellIs" dxfId="3" priority="8" operator="equal">
      <formula>"OK"</formula>
    </cfRule>
  </conditionalFormatting>
  <conditionalFormatting sqref="H1143:H1144 H1146:H1151">
    <cfRule type="cellIs" dxfId="2" priority="7" operator="equal">
      <formula>"OK"</formula>
    </cfRule>
  </conditionalFormatting>
  <conditionalFormatting sqref="H1145">
    <cfRule type="cellIs" dxfId="1" priority="6" operator="equal">
      <formula>"OK"</formula>
    </cfRule>
  </conditionalFormatting>
  <conditionalFormatting sqref="H1153">
    <cfRule type="cellIs" dxfId="0" priority="5" operator="equal">
      <formula>"OK"</formula>
    </cfRule>
  </conditionalFormatting>
  <pageMargins left="1.1811023622047245" right="0.59055118110236227" top="0.59055118110236227" bottom="0.59055118110236227" header="0.31496062992125984" footer="0.31496062992125984"/>
  <pageSetup paperSize="9" scale="53" fitToHeight="0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2</xdr:col>
                <xdr:colOff>2771775</xdr:colOff>
                <xdr:row>0</xdr:row>
                <xdr:rowOff>47625</xdr:rowOff>
              </from>
              <to>
                <xdr:col>2</xdr:col>
                <xdr:colOff>3495675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PLANILHA</vt:lpstr>
      <vt:lpstr>RESUMO</vt:lpstr>
      <vt:lpstr>GERAL</vt:lpstr>
      <vt:lpstr>CUSTOS UNITÁRIOS</vt:lpstr>
      <vt:lpstr>CUSTO UNITÁRIO</vt:lpstr>
      <vt:lpstr>'CUSTO UNITÁRIO'!Area_de_impressao</vt:lpstr>
      <vt:lpstr>PLANILHA!Area_de_impressao</vt:lpstr>
      <vt:lpstr>PLANILHA!Titulos_de_impressao</vt:lpstr>
    </vt:vector>
  </TitlesOfParts>
  <Company>Ministerio da Integracao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Morais</dc:creator>
  <cp:lastModifiedBy>Djair Alves</cp:lastModifiedBy>
  <cp:lastPrinted>2017-03-03T11:54:09Z</cp:lastPrinted>
  <dcterms:created xsi:type="dcterms:W3CDTF">2015-06-05T12:56:19Z</dcterms:created>
  <dcterms:modified xsi:type="dcterms:W3CDTF">2017-03-13T19:56:24Z</dcterms:modified>
</cp:coreProperties>
</file>